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5" yWindow="15" windowWidth="10965" windowHeight="6555" tabRatio="848"/>
  </bookViews>
  <sheets>
    <sheet name="RESULT OPERAT III TRIM 07" sheetId="6" r:id="rId1"/>
    <sheet name="RESULTADOS OPERATIVOS en soles" sheetId="4" state="hidden" r:id="rId2"/>
  </sheets>
  <externalReferences>
    <externalReference r:id="rId3"/>
  </externalReferences>
  <definedNames>
    <definedName name="_xlnm.Print_Area" localSheetId="0">'RESULT OPERAT III TRIM 07'!#REF!</definedName>
    <definedName name="_xlnm.Print_Area" localSheetId="1">'RESULTADOS OPERATIVOS en soles'!$B$47:$F$144</definedName>
    <definedName name="_xlnm.Print_Titles" localSheetId="0">'RESULT OPERAT III TRIM 07'!$1:$9</definedName>
    <definedName name="_xlnm.Print_Titles" localSheetId="1">'RESULTADOS OPERATIVOS en soles'!$38:$46</definedName>
  </definedNames>
  <calcPr calcId="124519"/>
</workbook>
</file>

<file path=xl/calcChain.xml><?xml version="1.0" encoding="utf-8"?>
<calcChain xmlns="http://schemas.openxmlformats.org/spreadsheetml/2006/main">
  <c r="F12" i="6"/>
  <c r="F24"/>
  <c r="F27"/>
  <c r="F62"/>
  <c r="F74"/>
  <c r="F100"/>
  <c r="F117"/>
  <c r="E12"/>
  <c r="F111"/>
  <c r="E111"/>
  <c r="F105"/>
  <c r="E105"/>
  <c r="G102"/>
  <c r="E101"/>
  <c r="E100"/>
  <c r="G91"/>
  <c r="G90"/>
  <c r="G89"/>
  <c r="G86"/>
  <c r="G85"/>
  <c r="G83"/>
  <c r="E74"/>
  <c r="G71"/>
  <c r="G68"/>
  <c r="G67"/>
  <c r="G66"/>
  <c r="G63"/>
  <c r="E62"/>
  <c r="G57"/>
  <c r="G55"/>
  <c r="G54"/>
  <c r="G53"/>
  <c r="G52"/>
  <c r="G51"/>
  <c r="G50"/>
  <c r="G49"/>
  <c r="G48"/>
  <c r="G47"/>
  <c r="G46"/>
  <c r="G44"/>
  <c r="G41"/>
  <c r="G40"/>
  <c r="G39"/>
  <c r="G38"/>
  <c r="G37"/>
  <c r="G36"/>
  <c r="G35"/>
  <c r="G34"/>
  <c r="G33"/>
  <c r="G32"/>
  <c r="G31"/>
  <c r="G30"/>
  <c r="G29"/>
  <c r="G28"/>
  <c r="E27"/>
  <c r="G25"/>
  <c r="E24"/>
  <c r="G20"/>
  <c r="G19"/>
  <c r="G18"/>
  <c r="G17"/>
  <c r="G16"/>
  <c r="G14"/>
  <c r="G13"/>
  <c r="F10"/>
  <c r="D15" i="4"/>
  <c r="E15"/>
  <c r="F15" s="1"/>
  <c r="F16"/>
  <c r="F17"/>
  <c r="F18"/>
  <c r="F19"/>
  <c r="F20"/>
  <c r="D24"/>
  <c r="E24"/>
  <c r="D49"/>
  <c r="D25" s="1"/>
  <c r="E49"/>
  <c r="E25"/>
  <c r="F50"/>
  <c r="F51"/>
  <c r="F52"/>
  <c r="F53"/>
  <c r="F54"/>
  <c r="F55"/>
  <c r="F56"/>
  <c r="F57"/>
  <c r="F58"/>
  <c r="D60"/>
  <c r="D26"/>
  <c r="E60"/>
  <c r="E26"/>
  <c r="F61"/>
  <c r="F62"/>
  <c r="F63"/>
  <c r="F64"/>
  <c r="F67"/>
  <c r="F68"/>
  <c r="F69"/>
  <c r="F70"/>
  <c r="F71"/>
  <c r="F72"/>
  <c r="F73"/>
  <c r="F74"/>
  <c r="D75"/>
  <c r="D66" s="1"/>
  <c r="E75"/>
  <c r="F76"/>
  <c r="F77"/>
  <c r="F79"/>
  <c r="F80"/>
  <c r="F82"/>
  <c r="F83"/>
  <c r="F84"/>
  <c r="F85"/>
  <c r="F86"/>
  <c r="F87"/>
  <c r="F88"/>
  <c r="F89"/>
  <c r="F90"/>
  <c r="F91"/>
  <c r="F92"/>
  <c r="F93"/>
  <c r="F94"/>
  <c r="F95"/>
  <c r="F96"/>
  <c r="F99"/>
  <c r="F100"/>
  <c r="F101"/>
  <c r="D102"/>
  <c r="E102"/>
  <c r="E98" s="1"/>
  <c r="F103"/>
  <c r="F104"/>
  <c r="F105"/>
  <c r="F106"/>
  <c r="F109"/>
  <c r="F110"/>
  <c r="F111"/>
  <c r="F112"/>
  <c r="F113"/>
  <c r="F114"/>
  <c r="F115"/>
  <c r="D116"/>
  <c r="D108"/>
  <c r="E116"/>
  <c r="F117"/>
  <c r="F118"/>
  <c r="F119"/>
  <c r="F120"/>
  <c r="D122"/>
  <c r="D30"/>
  <c r="E122"/>
  <c r="E30"/>
  <c r="F122"/>
  <c r="F123"/>
  <c r="D128"/>
  <c r="D31"/>
  <c r="E128"/>
  <c r="E31"/>
  <c r="F128"/>
  <c r="F130"/>
  <c r="D132"/>
  <c r="D32"/>
  <c r="E132"/>
  <c r="E32"/>
  <c r="F133"/>
  <c r="F134"/>
  <c r="F135"/>
  <c r="F136"/>
  <c r="D138"/>
  <c r="D33" s="1"/>
  <c r="E138"/>
  <c r="E33" s="1"/>
  <c r="F33" s="1"/>
  <c r="F139"/>
  <c r="F140"/>
  <c r="F141"/>
  <c r="F142"/>
  <c r="D29"/>
  <c r="F32"/>
  <c r="F31"/>
  <c r="F30"/>
  <c r="F26"/>
  <c r="F132"/>
  <c r="F138"/>
  <c r="E108"/>
  <c r="F102"/>
  <c r="D98"/>
  <c r="D28"/>
  <c r="F75"/>
  <c r="E66"/>
  <c r="F60"/>
  <c r="F49"/>
  <c r="E27"/>
  <c r="F108"/>
  <c r="E29"/>
  <c r="F29"/>
  <c r="G24" i="6" l="1"/>
  <c r="G27"/>
  <c r="G100"/>
  <c r="G74"/>
  <c r="G62"/>
  <c r="F66" i="4"/>
  <c r="D27"/>
  <c r="F27" s="1"/>
  <c r="D144"/>
  <c r="D23"/>
  <c r="F25"/>
  <c r="E28"/>
  <c r="F98"/>
  <c r="E144"/>
  <c r="F144" s="1"/>
  <c r="F28" l="1"/>
  <c r="E23"/>
  <c r="F23" s="1"/>
  <c r="E117" i="6"/>
  <c r="G117" s="1"/>
  <c r="G12"/>
</calcChain>
</file>

<file path=xl/sharedStrings.xml><?xml version="1.0" encoding="utf-8"?>
<sst xmlns="http://schemas.openxmlformats.org/spreadsheetml/2006/main" count="412" uniqueCount="204">
  <si>
    <t>(En Nuevos Soles)</t>
  </si>
  <si>
    <t>1.00</t>
  </si>
  <si>
    <t>Pliego 009 : Ministerio de Economía y Finanzas</t>
  </si>
  <si>
    <t>% AVANCE</t>
  </si>
  <si>
    <t>Recursos Ordinarios</t>
  </si>
  <si>
    <t>Recursos Directamente Recaudados</t>
  </si>
  <si>
    <t>Donaciones y Transferencias</t>
  </si>
  <si>
    <t>0.</t>
  </si>
  <si>
    <t>Reserva de Contingencia</t>
  </si>
  <si>
    <t>1.</t>
  </si>
  <si>
    <t>Personal y Obligaciones Sociales</t>
  </si>
  <si>
    <t>2.</t>
  </si>
  <si>
    <t>Obligaciones Previsionales</t>
  </si>
  <si>
    <t>3.</t>
  </si>
  <si>
    <t>Bienes y Servicios</t>
  </si>
  <si>
    <t>4.</t>
  </si>
  <si>
    <t>Otros Gastos Corrientes</t>
  </si>
  <si>
    <t>5.</t>
  </si>
  <si>
    <t>Inversiones</t>
  </si>
  <si>
    <t>6.</t>
  </si>
  <si>
    <t>Inversiones Financieras</t>
  </si>
  <si>
    <t>7.</t>
  </si>
  <si>
    <t>Otros Gastos de Capital</t>
  </si>
  <si>
    <t xml:space="preserve">8. </t>
  </si>
  <si>
    <t>9.</t>
  </si>
  <si>
    <t>Retribuciones y Complementos - Ley de la Carrera Médica</t>
  </si>
  <si>
    <t>Retribuciones y Complementos - Contratos a Plazo Fijo</t>
  </si>
  <si>
    <t>Obligaciones del Empleador</t>
  </si>
  <si>
    <t>Gastos Variables y Ocasionales</t>
  </si>
  <si>
    <t>Subvenciones Sociales</t>
  </si>
  <si>
    <t>Gastos de Ejercicios Anteriores</t>
  </si>
  <si>
    <t>Pensiones</t>
  </si>
  <si>
    <t>01.</t>
  </si>
  <si>
    <t>03.</t>
  </si>
  <si>
    <t>10.</t>
  </si>
  <si>
    <t>11.</t>
  </si>
  <si>
    <t>13.</t>
  </si>
  <si>
    <t>40.</t>
  </si>
  <si>
    <t>71.</t>
  </si>
  <si>
    <t>14.</t>
  </si>
  <si>
    <t>Viáticos y Asignaciones</t>
  </si>
  <si>
    <t>Vestuario</t>
  </si>
  <si>
    <t>Alimentos para Personas</t>
  </si>
  <si>
    <t>Servicios no Personales</t>
  </si>
  <si>
    <t>Bienes de Consumo</t>
  </si>
  <si>
    <t>Pasajes y Gastos de Transporte</t>
  </si>
  <si>
    <t>Otros Servicios de Terceros</t>
  </si>
  <si>
    <t>20.</t>
  </si>
  <si>
    <t>22.</t>
  </si>
  <si>
    <t>24.</t>
  </si>
  <si>
    <t>27.</t>
  </si>
  <si>
    <t>30.</t>
  </si>
  <si>
    <t>32.</t>
  </si>
  <si>
    <t>39.</t>
  </si>
  <si>
    <t>Retribuciones y Complementos - Ley de Bases Carrera Adm.</t>
  </si>
  <si>
    <t>1. PERSONAL Y OBLIGACIONES SOCIALES</t>
  </si>
  <si>
    <t>2. OBLIGACIONES PREVISIONALES</t>
  </si>
  <si>
    <t>3. BIENES Y SERVICIOS</t>
  </si>
  <si>
    <t>Combustible y Lubricantes</t>
  </si>
  <si>
    <t>23.</t>
  </si>
  <si>
    <t>Propinas</t>
  </si>
  <si>
    <t>28.</t>
  </si>
  <si>
    <t>Servicio de Consultoría</t>
  </si>
  <si>
    <t>Contratación con Empresas de Servicios</t>
  </si>
  <si>
    <t>33.</t>
  </si>
  <si>
    <t>34.</t>
  </si>
  <si>
    <t>4. OTROS GASTOS CORRIENTES</t>
  </si>
  <si>
    <t>12.</t>
  </si>
  <si>
    <t>72.</t>
  </si>
  <si>
    <t>Otros Beneficios</t>
  </si>
  <si>
    <t>Indemnizaciones y Compensaciones</t>
  </si>
  <si>
    <t>5. INVERSIONES</t>
  </si>
  <si>
    <t>Equipamiento y Bienes Duraderos</t>
  </si>
  <si>
    <t>51.</t>
  </si>
  <si>
    <t>Concesión de Préstamos</t>
  </si>
  <si>
    <t>64.</t>
  </si>
  <si>
    <t>7. OTROS GASTOS DE CAPITAL</t>
  </si>
  <si>
    <t>6. INVERSIONES FINANCIERAS</t>
  </si>
  <si>
    <t>62.</t>
  </si>
  <si>
    <t>8. INTERESES Y CARGOS DE LA DEUDA</t>
  </si>
  <si>
    <t>Adquisición de Títulos Representativos de Capital</t>
  </si>
  <si>
    <t>Intereses y Otros Cargos por Deuda Interna Contratada</t>
  </si>
  <si>
    <t>Intereses y Otros Cargos por Deuda Externa Contratada</t>
  </si>
  <si>
    <t>81.</t>
  </si>
  <si>
    <t>82.</t>
  </si>
  <si>
    <t>90.</t>
  </si>
  <si>
    <t>91.</t>
  </si>
  <si>
    <t>92.</t>
  </si>
  <si>
    <t>Principal de la Deuda Interna Contratada</t>
  </si>
  <si>
    <t>Principal de la Deuda Externa Contratada</t>
  </si>
  <si>
    <t>Principal de la Deuda por Títulos Valores Públicos</t>
  </si>
  <si>
    <t>0. RESERVA DE CONTINGENCIA</t>
  </si>
  <si>
    <t>80.</t>
  </si>
  <si>
    <t>Intereses y Cargos de la Deuda por Títulos Valores Públicos</t>
  </si>
  <si>
    <t>RESULTADOS OPERATIVOS SEGÚN CLASIFICADORES PRESUPUESTALES</t>
  </si>
  <si>
    <t>PRESUPUESTO AUTORIZADO        PIM</t>
  </si>
  <si>
    <t>TOTALES</t>
  </si>
  <si>
    <t>(En Miles de Nuevos Soles)</t>
  </si>
  <si>
    <t>42.</t>
  </si>
  <si>
    <t>Cuotas</t>
  </si>
  <si>
    <t>Intereses y Cargos de la Deuda</t>
  </si>
  <si>
    <t>Amortización de la Deuda</t>
  </si>
  <si>
    <t>GASTOS POR GRUPO GENERICO</t>
  </si>
  <si>
    <t>CONCEPTO</t>
  </si>
  <si>
    <t>63.</t>
  </si>
  <si>
    <t>Constitución o Aumento de Capital de Empresas</t>
  </si>
  <si>
    <t>PRESUPUESTO AUTORIZADO PIM</t>
  </si>
  <si>
    <t>PRESUPUESTO AUTORIZADO            PIM</t>
  </si>
  <si>
    <t>70.</t>
  </si>
  <si>
    <t>18.</t>
  </si>
  <si>
    <t>Escolaridad, Aguinaldos y Gratificaciones</t>
  </si>
  <si>
    <t>45.</t>
  </si>
  <si>
    <t>49.</t>
  </si>
  <si>
    <t>52.</t>
  </si>
  <si>
    <t>55.</t>
  </si>
  <si>
    <t>56.</t>
  </si>
  <si>
    <t>57.</t>
  </si>
  <si>
    <t>58.</t>
  </si>
  <si>
    <t>59.</t>
  </si>
  <si>
    <t>65.</t>
  </si>
  <si>
    <t>66.</t>
  </si>
  <si>
    <t>68.</t>
  </si>
  <si>
    <t>75.</t>
  </si>
  <si>
    <t>76.</t>
  </si>
  <si>
    <t>77.</t>
  </si>
  <si>
    <t>Medicamentos</t>
  </si>
  <si>
    <t>Alquiler de Bienes Muebles</t>
  </si>
  <si>
    <t>Servicio de Luz</t>
  </si>
  <si>
    <t>Servicio de Agua y Desagüe</t>
  </si>
  <si>
    <t>Servicio de Telefonía Móvil y Fija</t>
  </si>
  <si>
    <t>Otros Servicios de Telefonía</t>
  </si>
  <si>
    <t>Arbitrios</t>
  </si>
  <si>
    <t>Alquiler de Bienes Inmuebles</t>
  </si>
  <si>
    <t>Correos y Servicios de Mensajería</t>
  </si>
  <si>
    <t>Publicidad</t>
  </si>
  <si>
    <t>Sentencias Judiciales y Laudos Arbitrales</t>
  </si>
  <si>
    <t>Alimentos de Personas</t>
  </si>
  <si>
    <t>Seguro por Bienes Muebles e Inmuebles</t>
  </si>
  <si>
    <t>Seguro Obligatorio Accidentes de Tránsito</t>
  </si>
  <si>
    <t>Otros Seguros</t>
  </si>
  <si>
    <t>19.</t>
  </si>
  <si>
    <t>Bonificaciones Especiales en Bonos</t>
  </si>
  <si>
    <t>Materiales de Escritorio</t>
  </si>
  <si>
    <t>9. AMORTIZACION DE LA DEUDA</t>
  </si>
  <si>
    <t>44.</t>
  </si>
  <si>
    <t>Impuestos, Multas y Contribuciones</t>
  </si>
  <si>
    <t>47.</t>
  </si>
  <si>
    <t>48.</t>
  </si>
  <si>
    <t>Material de Enseñanza</t>
  </si>
  <si>
    <t>53.</t>
  </si>
  <si>
    <t>Materiales de Instalación Eléctrica y Electrónica</t>
  </si>
  <si>
    <t>54.</t>
  </si>
  <si>
    <t>Enseres</t>
  </si>
  <si>
    <t>PRESUPUESTO DE EGRESOS - EVALUACION CUANTITATIVA</t>
  </si>
  <si>
    <t>FUENTE DE FINANCIAMIENTO - RUBRO</t>
  </si>
  <si>
    <t>2.09</t>
  </si>
  <si>
    <t>3.19</t>
  </si>
  <si>
    <t>4.13</t>
  </si>
  <si>
    <t>Recursos por Operaciones de Crédito</t>
  </si>
  <si>
    <t>46.</t>
  </si>
  <si>
    <t>Instrumental Médico Quirúrgico y Odontológico</t>
  </si>
  <si>
    <t>Insumos Médicos, Quirúrgico u Odontológicos o de Laboratorios</t>
  </si>
  <si>
    <t>50.</t>
  </si>
  <si>
    <t>Servicios de Terceros- Obras por Contrato</t>
  </si>
  <si>
    <t>78.</t>
  </si>
  <si>
    <t>Bonos de Productividad - Convenios Administración por Resultados</t>
  </si>
  <si>
    <t>5.18</t>
  </si>
  <si>
    <t>Canon y Sobrecanon, Regalías, Renta de Aduanas y Participaciones</t>
  </si>
  <si>
    <t>POR FUENTE DE FINANCIAMIENTO AL III TRIMESTRE 2008</t>
  </si>
  <si>
    <t>EJECUCION AL         III TRIMESTRE</t>
  </si>
  <si>
    <t>Pliego 521 : Universidad Nacional de Piura</t>
  </si>
  <si>
    <t>GRUPO GENÉRICO / ESPECÍFICA</t>
  </si>
  <si>
    <t>05.</t>
  </si>
  <si>
    <t>Retribuciones y Complementos - Ley de Universitaria</t>
  </si>
  <si>
    <t>09</t>
  </si>
  <si>
    <t>Retribuciones y Complementos - Obreros permanentes</t>
  </si>
  <si>
    <t>70</t>
  </si>
  <si>
    <t>Sentencias judiciales y laudos arbitrales</t>
  </si>
  <si>
    <t>18</t>
  </si>
  <si>
    <t>29</t>
  </si>
  <si>
    <t>31</t>
  </si>
  <si>
    <t>Otros servicios de terceros</t>
  </si>
  <si>
    <t>46</t>
  </si>
  <si>
    <t>47</t>
  </si>
  <si>
    <t>43</t>
  </si>
  <si>
    <t>Ayuda financiera a estudiantes y a la investigación universitaria</t>
  </si>
  <si>
    <t>44</t>
  </si>
  <si>
    <t>23</t>
  </si>
  <si>
    <t>Combustible y lubricantes</t>
  </si>
  <si>
    <t>Materiales de construcción</t>
  </si>
  <si>
    <t>71</t>
  </si>
  <si>
    <t>60</t>
  </si>
  <si>
    <t>Adquisición de inmuebles</t>
  </si>
  <si>
    <t>Materiales de Construcción</t>
  </si>
  <si>
    <t>AL III TRIMESTRE 2007</t>
  </si>
  <si>
    <t>Bienes de distribución gratuita</t>
  </si>
  <si>
    <t>34</t>
  </si>
  <si>
    <t>Contratación con empresas de servicios</t>
  </si>
  <si>
    <t>Insumos médicos, quirúrgicos u odontológicos</t>
  </si>
  <si>
    <t>Instrumental médico quirúrgico y odontológico</t>
  </si>
  <si>
    <t>Impuestos, multas y contribuciones</t>
  </si>
  <si>
    <t>57</t>
  </si>
  <si>
    <t>Sevicio de telefonía fija y móvil</t>
  </si>
  <si>
    <t>EJECUCIÓN AL    III TRIMESTRE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</si>
</sst>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#,##0.0_);\(#,##0.0\)"/>
    <numFmt numFmtId="166" formatCode="0.000%"/>
    <numFmt numFmtId="167" formatCode="#,##0.0000000000000_ ;\-#,##0.0000000000000\ "/>
  </numFmts>
  <fonts count="5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4" fillId="0" borderId="0" xfId="0" applyFont="1"/>
    <xf numFmtId="49" fontId="2" fillId="0" borderId="0" xfId="0" applyNumberFormat="1" applyFont="1"/>
    <xf numFmtId="37" fontId="4" fillId="0" borderId="1" xfId="0" applyNumberFormat="1" applyFont="1" applyBorder="1" applyAlignment="1">
      <alignment vertical="center"/>
    </xf>
    <xf numFmtId="10" fontId="4" fillId="0" borderId="1" xfId="1" applyNumberFormat="1" applyFont="1" applyBorder="1" applyAlignment="1">
      <alignment vertical="center"/>
    </xf>
    <xf numFmtId="49" fontId="2" fillId="0" borderId="0" xfId="0" applyNumberFormat="1" applyFont="1" applyAlignment="1">
      <alignment horizontal="center"/>
    </xf>
    <xf numFmtId="37" fontId="2" fillId="0" borderId="0" xfId="0" applyNumberFormat="1" applyFont="1"/>
    <xf numFmtId="10" fontId="2" fillId="0" borderId="0" xfId="1" applyNumberFormat="1" applyFont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/>
    <xf numFmtId="10" fontId="2" fillId="0" borderId="2" xfId="1" applyNumberFormat="1" applyFont="1" applyBorder="1"/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37" fontId="4" fillId="0" borderId="1" xfId="0" applyNumberFormat="1" applyFont="1" applyBorder="1"/>
    <xf numFmtId="10" fontId="4" fillId="0" borderId="1" xfId="1" applyNumberFormat="1" applyFont="1" applyBorder="1"/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2" fillId="0" borderId="0" xfId="0" applyFont="1" applyBorder="1"/>
    <xf numFmtId="37" fontId="4" fillId="0" borderId="0" xfId="0" applyNumberFormat="1" applyFont="1" applyBorder="1"/>
    <xf numFmtId="10" fontId="4" fillId="0" borderId="0" xfId="1" applyNumberFormat="1" applyFont="1" applyBorder="1"/>
    <xf numFmtId="37" fontId="4" fillId="0" borderId="3" xfId="0" applyNumberFormat="1" applyFont="1" applyBorder="1"/>
    <xf numFmtId="10" fontId="4" fillId="0" borderId="3" xfId="1" applyNumberFormat="1" applyFont="1" applyBorder="1"/>
    <xf numFmtId="37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0" fontId="2" fillId="0" borderId="0" xfId="1" applyNumberFormat="1" applyFont="1" applyBorder="1"/>
    <xf numFmtId="9" fontId="2" fillId="0" borderId="0" xfId="0" applyNumberFormat="1" applyFont="1" applyFill="1"/>
    <xf numFmtId="165" fontId="2" fillId="0" borderId="0" xfId="0" applyNumberFormat="1" applyFont="1"/>
    <xf numFmtId="0" fontId="2" fillId="0" borderId="1" xfId="0" applyFont="1" applyFill="1" applyBorder="1"/>
    <xf numFmtId="37" fontId="4" fillId="0" borderId="1" xfId="0" applyNumberFormat="1" applyFont="1" applyFill="1" applyBorder="1"/>
    <xf numFmtId="10" fontId="4" fillId="0" borderId="1" xfId="1" applyNumberFormat="1" applyFont="1" applyFill="1" applyBorder="1"/>
    <xf numFmtId="0" fontId="4" fillId="0" borderId="1" xfId="0" applyFont="1" applyFill="1" applyBorder="1"/>
    <xf numFmtId="2" fontId="2" fillId="0" borderId="0" xfId="0" applyNumberFormat="1" applyFont="1"/>
    <xf numFmtId="37" fontId="2" fillId="0" borderId="0" xfId="0" applyNumberFormat="1" applyFont="1" applyFill="1"/>
    <xf numFmtId="37" fontId="2" fillId="0" borderId="0" xfId="0" applyNumberFormat="1" applyFont="1" applyAlignment="1">
      <alignment horizontal="right"/>
    </xf>
    <xf numFmtId="166" fontId="2" fillId="0" borderId="0" xfId="1" applyNumberFormat="1" applyFont="1"/>
    <xf numFmtId="0" fontId="2" fillId="0" borderId="6" xfId="0" applyFont="1" applyBorder="1"/>
    <xf numFmtId="49" fontId="2" fillId="0" borderId="0" xfId="0" applyNumberFormat="1" applyFont="1" applyBorder="1"/>
    <xf numFmtId="0" fontId="2" fillId="0" borderId="7" xfId="0" applyFont="1" applyBorder="1"/>
    <xf numFmtId="0" fontId="4" fillId="0" borderId="10" xfId="0" applyFont="1" applyBorder="1" applyAlignment="1">
      <alignment horizontal="left"/>
    </xf>
    <xf numFmtId="10" fontId="4" fillId="0" borderId="11" xfId="1" applyNumberFormat="1" applyFont="1" applyBorder="1"/>
    <xf numFmtId="0" fontId="4" fillId="0" borderId="6" xfId="0" applyFont="1" applyBorder="1" applyAlignment="1">
      <alignment horizontal="left"/>
    </xf>
    <xf numFmtId="10" fontId="4" fillId="0" borderId="7" xfId="1" applyNumberFormat="1" applyFont="1" applyBorder="1"/>
    <xf numFmtId="0" fontId="4" fillId="0" borderId="10" xfId="0" applyFont="1" applyBorder="1"/>
    <xf numFmtId="39" fontId="4" fillId="0" borderId="1" xfId="0" applyNumberFormat="1" applyFont="1" applyBorder="1"/>
    <xf numFmtId="39" fontId="2" fillId="0" borderId="0" xfId="0" applyNumberFormat="1" applyFont="1" applyBorder="1"/>
    <xf numFmtId="10" fontId="2" fillId="0" borderId="7" xfId="1" applyNumberFormat="1" applyFont="1" applyBorder="1"/>
    <xf numFmtId="167" fontId="2" fillId="0" borderId="0" xfId="0" applyNumberFormat="1" applyFont="1"/>
    <xf numFmtId="0" fontId="4" fillId="0" borderId="6" xfId="0" applyFont="1" applyBorder="1"/>
    <xf numFmtId="164" fontId="4" fillId="0" borderId="1" xfId="2" applyFont="1" applyBorder="1"/>
    <xf numFmtId="164" fontId="2" fillId="0" borderId="0" xfId="2" applyFont="1" applyBorder="1"/>
    <xf numFmtId="37" fontId="4" fillId="0" borderId="10" xfId="0" applyNumberFormat="1" applyFont="1" applyBorder="1"/>
    <xf numFmtId="39" fontId="2" fillId="0" borderId="0" xfId="0" applyNumberFormat="1" applyFont="1"/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Portal%20UNP/Portal%202007/I%20trimestre/resultados%20operativos%202006-UNP-I%20trimes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T OPERAT I TRIM 07"/>
      <sheetName val="RESULTADOS OPERATIVOS en soles"/>
    </sheetNames>
    <sheetDataSet>
      <sheetData sheetId="0" refreshError="1"/>
      <sheetData sheetId="1" refreshError="1">
        <row r="47">
          <cell r="E47">
            <v>0</v>
          </cell>
        </row>
        <row r="129">
          <cell r="D1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H1466"/>
  <sheetViews>
    <sheetView tabSelected="1" topLeftCell="A22" zoomScaleSheetLayoutView="100" workbookViewId="0">
      <selection activeCell="H13" sqref="H13"/>
    </sheetView>
  </sheetViews>
  <sheetFormatPr baseColWidth="10" defaultRowHeight="11.25"/>
  <cols>
    <col min="1" max="1" width="2.28515625" style="1" customWidth="1"/>
    <col min="2" max="2" width="1.5703125" style="1" customWidth="1"/>
    <col min="3" max="3" width="4.28515625" style="1" customWidth="1"/>
    <col min="4" max="4" width="48.42578125" style="1" bestFit="1" customWidth="1"/>
    <col min="5" max="5" width="13" style="1" customWidth="1"/>
    <col min="6" max="6" width="12.85546875" style="1" customWidth="1"/>
    <col min="7" max="16384" width="11.42578125" style="1"/>
  </cols>
  <sheetData>
    <row r="1" spans="2:8">
      <c r="B1" s="66" t="s">
        <v>94</v>
      </c>
      <c r="C1" s="66"/>
      <c r="D1" s="66"/>
      <c r="E1" s="66"/>
      <c r="F1" s="66"/>
      <c r="G1" s="66"/>
    </row>
    <row r="2" spans="2:8">
      <c r="B2" s="66" t="s">
        <v>194</v>
      </c>
      <c r="C2" s="66"/>
      <c r="D2" s="66"/>
      <c r="E2" s="66"/>
      <c r="F2" s="66"/>
      <c r="G2" s="66"/>
    </row>
    <row r="3" spans="2:8">
      <c r="B3" s="66" t="s">
        <v>97</v>
      </c>
      <c r="C3" s="66"/>
      <c r="D3" s="66"/>
      <c r="E3" s="66"/>
      <c r="F3" s="66"/>
      <c r="G3" s="66"/>
    </row>
    <row r="5" spans="2:8">
      <c r="B5" s="2" t="s">
        <v>170</v>
      </c>
    </row>
    <row r="6" spans="2:8" ht="11.25" customHeight="1">
      <c r="B6" s="67" t="s">
        <v>171</v>
      </c>
      <c r="C6" s="60"/>
      <c r="D6" s="60"/>
      <c r="E6" s="60" t="s">
        <v>106</v>
      </c>
      <c r="F6" s="60" t="s">
        <v>203</v>
      </c>
      <c r="G6" s="63" t="s">
        <v>3</v>
      </c>
    </row>
    <row r="7" spans="2:8" ht="11.25" customHeight="1">
      <c r="B7" s="68"/>
      <c r="C7" s="69"/>
      <c r="D7" s="69"/>
      <c r="E7" s="61"/>
      <c r="F7" s="61"/>
      <c r="G7" s="64"/>
    </row>
    <row r="8" spans="2:8" ht="11.25" customHeight="1">
      <c r="B8" s="70"/>
      <c r="C8" s="71"/>
      <c r="D8" s="71"/>
      <c r="E8" s="62"/>
      <c r="F8" s="62"/>
      <c r="G8" s="65"/>
    </row>
    <row r="9" spans="2:8">
      <c r="B9" s="41"/>
      <c r="C9" s="42"/>
      <c r="D9" s="23"/>
      <c r="E9" s="23"/>
      <c r="F9" s="23"/>
      <c r="G9" s="43"/>
    </row>
    <row r="10" spans="2:8">
      <c r="B10" s="44" t="s">
        <v>91</v>
      </c>
      <c r="C10" s="16"/>
      <c r="D10" s="17"/>
      <c r="E10" s="18"/>
      <c r="F10" s="18">
        <f>+'[1]RESULTADOS OPERATIVOS en soles'!E47/1000</f>
        <v>0</v>
      </c>
      <c r="G10" s="45">
        <v>0</v>
      </c>
    </row>
    <row r="11" spans="2:8">
      <c r="B11" s="46"/>
      <c r="C11" s="22"/>
      <c r="D11" s="23"/>
      <c r="E11" s="24"/>
      <c r="F11" s="24"/>
      <c r="G11" s="47"/>
    </row>
    <row r="12" spans="2:8">
      <c r="B12" s="48" t="s">
        <v>55</v>
      </c>
      <c r="C12" s="20"/>
      <c r="D12" s="20"/>
      <c r="E12" s="18">
        <f>SUM(E13:E22)</f>
        <v>29792994</v>
      </c>
      <c r="F12" s="49">
        <f>SUM(F13:F22)</f>
        <v>19884914.539999999</v>
      </c>
      <c r="G12" s="45">
        <f t="shared" ref="G12:G20" si="0">+F12/E12</f>
        <v>0.6674359260435524</v>
      </c>
    </row>
    <row r="13" spans="2:8">
      <c r="B13" s="41"/>
      <c r="C13" s="29" t="s">
        <v>32</v>
      </c>
      <c r="D13" s="23" t="s">
        <v>54</v>
      </c>
      <c r="E13" s="28">
        <v>6680256</v>
      </c>
      <c r="F13" s="50">
        <v>4858839.13</v>
      </c>
      <c r="G13" s="51">
        <f t="shared" si="0"/>
        <v>0.72734325301305813</v>
      </c>
      <c r="H13" s="57"/>
    </row>
    <row r="14" spans="2:8">
      <c r="B14" s="41"/>
      <c r="C14" s="29" t="s">
        <v>172</v>
      </c>
      <c r="D14" s="23" t="s">
        <v>173</v>
      </c>
      <c r="E14" s="28">
        <v>15705556</v>
      </c>
      <c r="F14" s="50">
        <v>10945032.17</v>
      </c>
      <c r="G14" s="51">
        <f t="shared" si="0"/>
        <v>0.69688918813189427</v>
      </c>
    </row>
    <row r="15" spans="2:8">
      <c r="B15" s="41"/>
      <c r="C15" s="29" t="s">
        <v>174</v>
      </c>
      <c r="D15" s="23" t="s">
        <v>175</v>
      </c>
      <c r="E15" s="28">
        <v>1553976</v>
      </c>
      <c r="F15" s="50">
        <v>1130900.96</v>
      </c>
      <c r="G15" s="51"/>
    </row>
    <row r="16" spans="2:8">
      <c r="B16" s="41"/>
      <c r="C16" s="29" t="s">
        <v>34</v>
      </c>
      <c r="D16" s="23" t="s">
        <v>26</v>
      </c>
      <c r="E16" s="28">
        <v>1362946</v>
      </c>
      <c r="F16" s="50">
        <v>754699.22</v>
      </c>
      <c r="G16" s="51">
        <f t="shared" si="0"/>
        <v>0.55372642789956461</v>
      </c>
    </row>
    <row r="17" spans="2:8">
      <c r="B17" s="41"/>
      <c r="C17" s="29" t="s">
        <v>35</v>
      </c>
      <c r="D17" s="23" t="s">
        <v>27</v>
      </c>
      <c r="E17" s="28">
        <v>2101916</v>
      </c>
      <c r="F17" s="50">
        <v>1391507.52</v>
      </c>
      <c r="G17" s="51">
        <f t="shared" si="0"/>
        <v>0.6620186153966191</v>
      </c>
    </row>
    <row r="18" spans="2:8">
      <c r="B18" s="41"/>
      <c r="C18" s="29" t="s">
        <v>36</v>
      </c>
      <c r="D18" s="23" t="s">
        <v>28</v>
      </c>
      <c r="E18" s="28">
        <v>1530891</v>
      </c>
      <c r="F18" s="50">
        <v>227335.54</v>
      </c>
      <c r="G18" s="51">
        <f t="shared" si="0"/>
        <v>0.14849884152431492</v>
      </c>
    </row>
    <row r="19" spans="2:8">
      <c r="B19" s="41"/>
      <c r="C19" s="29" t="s">
        <v>109</v>
      </c>
      <c r="D19" s="23" t="s">
        <v>110</v>
      </c>
      <c r="E19" s="28">
        <v>829700</v>
      </c>
      <c r="F19" s="50">
        <v>576600</v>
      </c>
      <c r="G19" s="51">
        <f t="shared" si="0"/>
        <v>0.6949499819211763</v>
      </c>
    </row>
    <row r="20" spans="2:8">
      <c r="B20" s="41"/>
      <c r="C20" s="29" t="s">
        <v>176</v>
      </c>
      <c r="D20" s="23" t="s">
        <v>177</v>
      </c>
      <c r="E20" s="28">
        <v>27753</v>
      </c>
      <c r="F20" s="50"/>
      <c r="G20" s="51">
        <f t="shared" si="0"/>
        <v>0</v>
      </c>
    </row>
    <row r="21" spans="2:8">
      <c r="B21" s="41"/>
      <c r="C21" s="29" t="s">
        <v>38</v>
      </c>
      <c r="D21" s="23" t="s">
        <v>30</v>
      </c>
      <c r="E21" s="28"/>
      <c r="F21" s="28"/>
      <c r="G21" s="51"/>
    </row>
    <row r="22" spans="2:8">
      <c r="B22" s="41"/>
      <c r="C22" s="29" t="s">
        <v>164</v>
      </c>
      <c r="D22" s="23" t="s">
        <v>165</v>
      </c>
      <c r="E22" s="28"/>
      <c r="F22" s="28"/>
      <c r="G22" s="51"/>
    </row>
    <row r="23" spans="2:8">
      <c r="B23" s="41"/>
      <c r="C23" s="29"/>
      <c r="D23" s="23"/>
      <c r="E23" s="28"/>
      <c r="F23" s="28"/>
      <c r="G23" s="43"/>
    </row>
    <row r="24" spans="2:8">
      <c r="B24" s="48" t="s">
        <v>56</v>
      </c>
      <c r="C24" s="16"/>
      <c r="D24" s="17"/>
      <c r="E24" s="18">
        <f>SUM(E25:E26)</f>
        <v>4212332</v>
      </c>
      <c r="F24" s="49">
        <f>SUM(F25:F26)</f>
        <v>3025308.82</v>
      </c>
      <c r="G24" s="45">
        <f>+F24/E24</f>
        <v>0.71820284346058194</v>
      </c>
    </row>
    <row r="25" spans="2:8">
      <c r="B25" s="41"/>
      <c r="C25" s="29" t="s">
        <v>39</v>
      </c>
      <c r="D25" s="23" t="s">
        <v>31</v>
      </c>
      <c r="E25" s="28">
        <v>4041532</v>
      </c>
      <c r="F25" s="50">
        <v>2912108.82</v>
      </c>
      <c r="G25" s="51">
        <f>+F25/E25</f>
        <v>0.72054577818510401</v>
      </c>
    </row>
    <row r="26" spans="2:8">
      <c r="B26" s="41"/>
      <c r="C26" s="22" t="s">
        <v>178</v>
      </c>
      <c r="D26" s="23" t="s">
        <v>110</v>
      </c>
      <c r="E26" s="28">
        <v>170800</v>
      </c>
      <c r="F26" s="28">
        <v>113200</v>
      </c>
      <c r="G26" s="43"/>
    </row>
    <row r="27" spans="2:8">
      <c r="B27" s="48" t="s">
        <v>57</v>
      </c>
      <c r="C27" s="16"/>
      <c r="D27" s="20"/>
      <c r="E27" s="18">
        <f>SUM(E28:E60)</f>
        <v>19066216</v>
      </c>
      <c r="F27" s="49">
        <f>SUM(F28:F60)</f>
        <v>13325465.139999999</v>
      </c>
      <c r="G27" s="45">
        <f t="shared" ref="G27:G57" si="1">+F27/E27</f>
        <v>0.69890455138030527</v>
      </c>
      <c r="H27" s="52"/>
    </row>
    <row r="28" spans="2:8">
      <c r="B28" s="41"/>
      <c r="C28" s="29" t="s">
        <v>47</v>
      </c>
      <c r="D28" s="23" t="s">
        <v>40</v>
      </c>
      <c r="E28" s="28">
        <v>855781</v>
      </c>
      <c r="F28" s="55">
        <v>635437.47</v>
      </c>
      <c r="G28" s="51">
        <f t="shared" si="1"/>
        <v>0.74252346102565958</v>
      </c>
      <c r="H28" s="7"/>
    </row>
    <row r="29" spans="2:8">
      <c r="B29" s="41"/>
      <c r="C29" s="29" t="s">
        <v>48</v>
      </c>
      <c r="D29" s="23" t="s">
        <v>41</v>
      </c>
      <c r="E29" s="28">
        <v>177735</v>
      </c>
      <c r="F29" s="55">
        <v>79832.800000000003</v>
      </c>
      <c r="G29" s="51">
        <f t="shared" si="1"/>
        <v>0.44916758094916592</v>
      </c>
    </row>
    <row r="30" spans="2:8">
      <c r="B30" s="41"/>
      <c r="C30" s="29" t="s">
        <v>59</v>
      </c>
      <c r="D30" s="23" t="s">
        <v>58</v>
      </c>
      <c r="E30" s="28">
        <v>569629</v>
      </c>
      <c r="F30" s="55">
        <v>422816.16</v>
      </c>
      <c r="G30" s="51">
        <f t="shared" si="1"/>
        <v>0.74226586076200474</v>
      </c>
    </row>
    <row r="31" spans="2:8">
      <c r="B31" s="41"/>
      <c r="C31" s="29" t="s">
        <v>49</v>
      </c>
      <c r="D31" s="23" t="s">
        <v>136</v>
      </c>
      <c r="E31" s="28">
        <v>3617837</v>
      </c>
      <c r="F31" s="55">
        <v>2573473.38</v>
      </c>
      <c r="G31" s="51">
        <f t="shared" si="1"/>
        <v>0.71132927768719267</v>
      </c>
    </row>
    <row r="32" spans="2:8">
      <c r="B32" s="41"/>
      <c r="C32" s="29" t="s">
        <v>50</v>
      </c>
      <c r="D32" s="23" t="s">
        <v>43</v>
      </c>
      <c r="E32" s="28">
        <v>1794311</v>
      </c>
      <c r="F32" s="55">
        <v>1353895.54</v>
      </c>
      <c r="G32" s="51">
        <f t="shared" si="1"/>
        <v>0.75454898286863314</v>
      </c>
    </row>
    <row r="33" spans="2:7">
      <c r="B33" s="41"/>
      <c r="C33" s="29" t="s">
        <v>179</v>
      </c>
      <c r="D33" s="23" t="s">
        <v>193</v>
      </c>
      <c r="E33" s="28">
        <v>1800</v>
      </c>
      <c r="F33" s="55">
        <v>1709.16</v>
      </c>
      <c r="G33" s="51">
        <f t="shared" si="1"/>
        <v>0.94953333333333334</v>
      </c>
    </row>
    <row r="34" spans="2:7">
      <c r="B34" s="41"/>
      <c r="C34" s="29" t="s">
        <v>51</v>
      </c>
      <c r="D34" s="23" t="s">
        <v>44</v>
      </c>
      <c r="E34" s="28">
        <v>2630096</v>
      </c>
      <c r="F34" s="55">
        <v>1527688.29</v>
      </c>
      <c r="G34" s="51">
        <f t="shared" si="1"/>
        <v>0.58084887015530995</v>
      </c>
    </row>
    <row r="35" spans="2:7">
      <c r="B35" s="41"/>
      <c r="C35" s="29" t="s">
        <v>180</v>
      </c>
      <c r="D35" s="23" t="s">
        <v>195</v>
      </c>
      <c r="E35" s="28">
        <v>47377</v>
      </c>
      <c r="F35" s="55">
        <v>17436</v>
      </c>
      <c r="G35" s="51">
        <f t="shared" si="1"/>
        <v>0.36802667961247021</v>
      </c>
    </row>
    <row r="36" spans="2:7">
      <c r="B36" s="41"/>
      <c r="C36" s="29" t="s">
        <v>52</v>
      </c>
      <c r="D36" s="23" t="s">
        <v>45</v>
      </c>
      <c r="E36" s="28">
        <v>345761</v>
      </c>
      <c r="F36" s="55">
        <v>224885.77</v>
      </c>
      <c r="G36" s="51">
        <f t="shared" si="1"/>
        <v>0.65040814319717954</v>
      </c>
    </row>
    <row r="37" spans="2:7">
      <c r="B37" s="41"/>
      <c r="C37" s="29" t="s">
        <v>64</v>
      </c>
      <c r="D37" s="23" t="s">
        <v>62</v>
      </c>
      <c r="E37" s="28">
        <v>332412</v>
      </c>
      <c r="F37" s="55">
        <v>233771.15</v>
      </c>
      <c r="G37" s="51">
        <f t="shared" si="1"/>
        <v>0.70325725304742304</v>
      </c>
    </row>
    <row r="38" spans="2:7">
      <c r="B38" s="41"/>
      <c r="C38" s="29" t="s">
        <v>196</v>
      </c>
      <c r="D38" s="23" t="s">
        <v>197</v>
      </c>
      <c r="E38" s="28">
        <v>85500</v>
      </c>
      <c r="F38" s="55">
        <v>56999.88</v>
      </c>
      <c r="G38" s="51">
        <f t="shared" si="1"/>
        <v>0.66666526315789476</v>
      </c>
    </row>
    <row r="39" spans="2:7">
      <c r="B39" s="41"/>
      <c r="C39" s="29" t="s">
        <v>53</v>
      </c>
      <c r="D39" s="23" t="s">
        <v>181</v>
      </c>
      <c r="E39" s="28">
        <v>5438604</v>
      </c>
      <c r="F39" s="55">
        <v>3622810.2</v>
      </c>
      <c r="G39" s="51">
        <f t="shared" si="1"/>
        <v>0.66612869773199157</v>
      </c>
    </row>
    <row r="40" spans="2:7">
      <c r="B40" s="41"/>
      <c r="C40" s="29" t="s">
        <v>111</v>
      </c>
      <c r="D40" s="23" t="s">
        <v>125</v>
      </c>
      <c r="E40" s="28">
        <v>13897</v>
      </c>
      <c r="F40" s="55">
        <v>11536.97</v>
      </c>
      <c r="G40" s="51">
        <f t="shared" si="1"/>
        <v>0.83017701662229249</v>
      </c>
    </row>
    <row r="41" spans="2:7">
      <c r="B41" s="41"/>
      <c r="C41" s="29" t="s">
        <v>182</v>
      </c>
      <c r="D41" s="23" t="s">
        <v>198</v>
      </c>
      <c r="E41" s="28">
        <v>10291</v>
      </c>
      <c r="F41" s="55">
        <v>9970.08</v>
      </c>
      <c r="G41" s="51">
        <f t="shared" si="1"/>
        <v>0.96881546982800504</v>
      </c>
    </row>
    <row r="42" spans="2:7">
      <c r="B42" s="41"/>
      <c r="C42" s="29" t="s">
        <v>183</v>
      </c>
      <c r="D42" s="23" t="s">
        <v>199</v>
      </c>
      <c r="E42" s="28"/>
      <c r="F42" s="55"/>
      <c r="G42" s="51"/>
    </row>
    <row r="43" spans="2:7">
      <c r="B43" s="41"/>
      <c r="C43" s="29" t="s">
        <v>147</v>
      </c>
      <c r="D43" s="23" t="s">
        <v>148</v>
      </c>
      <c r="E43" s="28">
        <v>60851</v>
      </c>
      <c r="F43" s="55">
        <v>26264</v>
      </c>
      <c r="G43" s="51">
        <v>0</v>
      </c>
    </row>
    <row r="44" spans="2:7">
      <c r="B44" s="41"/>
      <c r="C44" s="29" t="s">
        <v>112</v>
      </c>
      <c r="D44" s="23" t="s">
        <v>142</v>
      </c>
      <c r="E44" s="28">
        <v>507912</v>
      </c>
      <c r="F44" s="55">
        <v>398078.58</v>
      </c>
      <c r="G44" s="51">
        <f t="shared" si="1"/>
        <v>0.78375502055474178</v>
      </c>
    </row>
    <row r="45" spans="2:7">
      <c r="B45" s="41"/>
      <c r="C45" s="29" t="s">
        <v>113</v>
      </c>
      <c r="D45" s="23" t="s">
        <v>126</v>
      </c>
      <c r="E45" s="28"/>
      <c r="F45" s="55"/>
      <c r="G45" s="51"/>
    </row>
    <row r="46" spans="2:7">
      <c r="B46" s="41"/>
      <c r="C46" s="29" t="s">
        <v>149</v>
      </c>
      <c r="D46" s="23" t="s">
        <v>150</v>
      </c>
      <c r="E46" s="28">
        <v>95139</v>
      </c>
      <c r="F46" s="55">
        <v>42546.07</v>
      </c>
      <c r="G46" s="51">
        <f t="shared" si="1"/>
        <v>0.44719904560695406</v>
      </c>
    </row>
    <row r="47" spans="2:7">
      <c r="B47" s="41"/>
      <c r="C47" s="29" t="s">
        <v>151</v>
      </c>
      <c r="D47" s="23" t="s">
        <v>152</v>
      </c>
      <c r="E47" s="28">
        <v>500</v>
      </c>
      <c r="F47" s="55">
        <v>406</v>
      </c>
      <c r="G47" s="51">
        <f t="shared" si="1"/>
        <v>0.81200000000000006</v>
      </c>
    </row>
    <row r="48" spans="2:7">
      <c r="B48" s="41"/>
      <c r="C48" s="29" t="s">
        <v>114</v>
      </c>
      <c r="D48" s="23" t="s">
        <v>127</v>
      </c>
      <c r="E48" s="28">
        <v>369963</v>
      </c>
      <c r="F48" s="55">
        <v>276917.40000000002</v>
      </c>
      <c r="G48" s="51">
        <f t="shared" si="1"/>
        <v>0.74850025543094856</v>
      </c>
    </row>
    <row r="49" spans="2:7">
      <c r="B49" s="41"/>
      <c r="C49" s="29" t="s">
        <v>115</v>
      </c>
      <c r="D49" s="23" t="s">
        <v>128</v>
      </c>
      <c r="E49" s="28">
        <v>179785</v>
      </c>
      <c r="F49" s="55">
        <v>129171.7</v>
      </c>
      <c r="G49" s="51">
        <f t="shared" si="1"/>
        <v>0.71847873849320021</v>
      </c>
    </row>
    <row r="50" spans="2:7">
      <c r="B50" s="41"/>
      <c r="C50" s="29" t="s">
        <v>116</v>
      </c>
      <c r="D50" s="23" t="s">
        <v>129</v>
      </c>
      <c r="E50" s="28">
        <v>436894</v>
      </c>
      <c r="F50" s="55">
        <v>313070.11</v>
      </c>
      <c r="G50" s="51">
        <f t="shared" si="1"/>
        <v>0.71658139045168845</v>
      </c>
    </row>
    <row r="51" spans="2:7">
      <c r="B51" s="41"/>
      <c r="C51" s="29" t="s">
        <v>117</v>
      </c>
      <c r="D51" s="23" t="s">
        <v>130</v>
      </c>
      <c r="E51" s="28">
        <v>58823</v>
      </c>
      <c r="F51" s="55">
        <v>43145.27</v>
      </c>
      <c r="G51" s="51">
        <f t="shared" si="1"/>
        <v>0.7334761912857215</v>
      </c>
    </row>
    <row r="52" spans="2:7">
      <c r="B52" s="41"/>
      <c r="C52" s="29" t="s">
        <v>118</v>
      </c>
      <c r="D52" s="23" t="s">
        <v>131</v>
      </c>
      <c r="E52" s="28">
        <v>1380</v>
      </c>
      <c r="F52" s="55">
        <v>1301.3399999999999</v>
      </c>
      <c r="G52" s="51">
        <f t="shared" si="1"/>
        <v>0.94299999999999995</v>
      </c>
    </row>
    <row r="53" spans="2:7">
      <c r="B53" s="41"/>
      <c r="C53" s="29" t="s">
        <v>119</v>
      </c>
      <c r="D53" s="23" t="s">
        <v>132</v>
      </c>
      <c r="E53" s="28">
        <v>36225</v>
      </c>
      <c r="F53" s="55">
        <v>24195</v>
      </c>
      <c r="G53" s="51">
        <f t="shared" si="1"/>
        <v>0.66790890269151137</v>
      </c>
    </row>
    <row r="54" spans="2:7">
      <c r="B54" s="41"/>
      <c r="C54" s="29" t="s">
        <v>120</v>
      </c>
      <c r="D54" s="23" t="s">
        <v>133</v>
      </c>
      <c r="E54" s="28">
        <v>8064</v>
      </c>
      <c r="F54" s="55">
        <v>5848.5</v>
      </c>
      <c r="G54" s="51">
        <f t="shared" si="1"/>
        <v>0.72526041666666663</v>
      </c>
    </row>
    <row r="55" spans="2:7">
      <c r="B55" s="41"/>
      <c r="C55" s="29" t="s">
        <v>121</v>
      </c>
      <c r="D55" s="23" t="s">
        <v>134</v>
      </c>
      <c r="E55" s="28">
        <v>182376</v>
      </c>
      <c r="F55" s="55">
        <v>114903.27</v>
      </c>
      <c r="G55" s="51">
        <f t="shared" si="1"/>
        <v>0.63003503750493484</v>
      </c>
    </row>
    <row r="56" spans="2:7">
      <c r="B56" s="41"/>
      <c r="C56" s="29" t="s">
        <v>176</v>
      </c>
      <c r="D56" s="23" t="s">
        <v>177</v>
      </c>
      <c r="E56" s="28"/>
      <c r="F56" s="55"/>
      <c r="G56" s="51"/>
    </row>
    <row r="57" spans="2:7">
      <c r="B57" s="41"/>
      <c r="C57" s="29" t="s">
        <v>38</v>
      </c>
      <c r="D57" s="23" t="s">
        <v>30</v>
      </c>
      <c r="E57" s="28">
        <v>1187151</v>
      </c>
      <c r="F57" s="55">
        <v>1166433.45</v>
      </c>
      <c r="G57" s="51">
        <f t="shared" si="1"/>
        <v>0.98254851320514403</v>
      </c>
    </row>
    <row r="58" spans="2:7">
      <c r="B58" s="41"/>
      <c r="C58" s="29" t="s">
        <v>122</v>
      </c>
      <c r="D58" s="23" t="s">
        <v>137</v>
      </c>
      <c r="E58" s="28"/>
      <c r="F58" s="55"/>
      <c r="G58" s="51"/>
    </row>
    <row r="59" spans="2:7">
      <c r="B59" s="41"/>
      <c r="C59" s="29" t="s">
        <v>123</v>
      </c>
      <c r="D59" s="23" t="s">
        <v>138</v>
      </c>
      <c r="E59" s="28">
        <v>20122</v>
      </c>
      <c r="F59" s="55">
        <v>10921.6</v>
      </c>
      <c r="G59" s="51"/>
    </row>
    <row r="60" spans="2:7">
      <c r="B60" s="41"/>
      <c r="C60" s="29" t="s">
        <v>124</v>
      </c>
      <c r="D60" s="23" t="s">
        <v>139</v>
      </c>
      <c r="E60" s="28"/>
      <c r="F60" s="28"/>
      <c r="G60" s="51"/>
    </row>
    <row r="61" spans="2:7">
      <c r="B61" s="41"/>
      <c r="C61" s="29"/>
      <c r="D61" s="23"/>
      <c r="E61" s="28"/>
      <c r="F61" s="28"/>
      <c r="G61" s="43"/>
    </row>
    <row r="62" spans="2:7">
      <c r="B62" s="48" t="s">
        <v>66</v>
      </c>
      <c r="C62" s="17"/>
      <c r="D62" s="17"/>
      <c r="E62" s="18">
        <f>SUM(E63:E72)</f>
        <v>8977758</v>
      </c>
      <c r="F62" s="49">
        <f>SUM(F63:F72)</f>
        <v>6324280.71</v>
      </c>
      <c r="G62" s="45">
        <f t="shared" ref="G62:G71" si="2">+F62/E62</f>
        <v>0.70443875965469327</v>
      </c>
    </row>
    <row r="63" spans="2:7">
      <c r="B63" s="41"/>
      <c r="C63" s="29" t="s">
        <v>67</v>
      </c>
      <c r="D63" s="23" t="s">
        <v>69</v>
      </c>
      <c r="E63" s="28">
        <v>77744</v>
      </c>
      <c r="F63" s="50">
        <v>47109.59</v>
      </c>
      <c r="G63" s="51">
        <f t="shared" si="2"/>
        <v>0.60595788742539614</v>
      </c>
    </row>
    <row r="64" spans="2:7">
      <c r="B64" s="41"/>
      <c r="C64" s="29" t="s">
        <v>140</v>
      </c>
      <c r="D64" s="23" t="s">
        <v>141</v>
      </c>
      <c r="E64" s="28"/>
      <c r="F64" s="50"/>
      <c r="G64" s="51"/>
    </row>
    <row r="65" spans="2:7">
      <c r="B65" s="41"/>
      <c r="C65" s="29" t="s">
        <v>53</v>
      </c>
      <c r="D65" s="23" t="s">
        <v>46</v>
      </c>
      <c r="E65" s="28"/>
      <c r="F65" s="50"/>
      <c r="G65" s="51"/>
    </row>
    <row r="66" spans="2:7">
      <c r="B66" s="41"/>
      <c r="C66" s="29" t="s">
        <v>37</v>
      </c>
      <c r="D66" s="23" t="s">
        <v>29</v>
      </c>
      <c r="E66" s="28">
        <v>6559510</v>
      </c>
      <c r="F66" s="50">
        <v>4701259.3899999997</v>
      </c>
      <c r="G66" s="51">
        <f t="shared" si="2"/>
        <v>0.71670892947796405</v>
      </c>
    </row>
    <row r="67" spans="2:7">
      <c r="B67" s="41"/>
      <c r="C67" s="29" t="s">
        <v>98</v>
      </c>
      <c r="D67" s="23" t="s">
        <v>99</v>
      </c>
      <c r="E67" s="28">
        <v>6239</v>
      </c>
      <c r="F67" s="50">
        <v>5096.5</v>
      </c>
      <c r="G67" s="51">
        <f t="shared" si="2"/>
        <v>0.81687770476037824</v>
      </c>
    </row>
    <row r="68" spans="2:7">
      <c r="B68" s="41"/>
      <c r="C68" s="29" t="s">
        <v>184</v>
      </c>
      <c r="D68" s="23" t="s">
        <v>185</v>
      </c>
      <c r="E68" s="28">
        <v>1474818</v>
      </c>
      <c r="F68" s="50">
        <v>1040595.04</v>
      </c>
      <c r="G68" s="51">
        <f t="shared" si="2"/>
        <v>0.7055752235191054</v>
      </c>
    </row>
    <row r="69" spans="2:7">
      <c r="B69" s="41"/>
      <c r="C69" s="29" t="s">
        <v>186</v>
      </c>
      <c r="D69" s="23" t="s">
        <v>200</v>
      </c>
      <c r="E69" s="28">
        <v>36393</v>
      </c>
      <c r="F69" s="50">
        <v>892.91</v>
      </c>
      <c r="G69" s="51"/>
    </row>
    <row r="70" spans="2:7">
      <c r="B70" s="41"/>
      <c r="C70" s="29" t="s">
        <v>176</v>
      </c>
      <c r="D70" s="23" t="s">
        <v>177</v>
      </c>
      <c r="E70" s="28">
        <v>65098</v>
      </c>
      <c r="F70" s="50"/>
      <c r="G70" s="51"/>
    </row>
    <row r="71" spans="2:7">
      <c r="B71" s="41"/>
      <c r="C71" s="29" t="s">
        <v>38</v>
      </c>
      <c r="D71" s="23" t="s">
        <v>30</v>
      </c>
      <c r="E71" s="28">
        <v>757956</v>
      </c>
      <c r="F71" s="50">
        <v>529327.28</v>
      </c>
      <c r="G71" s="51">
        <f t="shared" si="2"/>
        <v>0.69836148800194209</v>
      </c>
    </row>
    <row r="72" spans="2:7">
      <c r="B72" s="41"/>
      <c r="C72" s="29" t="s">
        <v>68</v>
      </c>
      <c r="D72" s="23" t="s">
        <v>70</v>
      </c>
      <c r="E72" s="28"/>
      <c r="F72" s="28"/>
      <c r="G72" s="51"/>
    </row>
    <row r="73" spans="2:7">
      <c r="B73" s="41"/>
      <c r="C73" s="29"/>
      <c r="D73" s="23"/>
      <c r="E73" s="28"/>
      <c r="F73" s="28"/>
      <c r="G73" s="43"/>
    </row>
    <row r="74" spans="2:7">
      <c r="B74" s="48" t="s">
        <v>71</v>
      </c>
      <c r="C74" s="17"/>
      <c r="D74" s="17"/>
      <c r="E74" s="18">
        <f>SUM(E75:E98)</f>
        <v>25224315</v>
      </c>
      <c r="F74" s="49">
        <f>SUM(F75:F98)</f>
        <v>12780030.08</v>
      </c>
      <c r="G74" s="45">
        <f>+F74/E74</f>
        <v>0.50665518885250205</v>
      </c>
    </row>
    <row r="75" spans="2:7">
      <c r="B75" s="53"/>
      <c r="C75" s="29" t="s">
        <v>34</v>
      </c>
      <c r="D75" s="23" t="s">
        <v>26</v>
      </c>
      <c r="E75" s="28"/>
      <c r="F75" s="24"/>
      <c r="G75" s="47"/>
    </row>
    <row r="76" spans="2:7">
      <c r="B76" s="53"/>
      <c r="C76" s="29" t="s">
        <v>35</v>
      </c>
      <c r="D76" s="23" t="s">
        <v>27</v>
      </c>
      <c r="E76" s="24"/>
      <c r="F76" s="24"/>
      <c r="G76" s="47"/>
    </row>
    <row r="77" spans="2:7">
      <c r="B77" s="53"/>
      <c r="C77" s="29" t="s">
        <v>36</v>
      </c>
      <c r="D77" s="23" t="s">
        <v>28</v>
      </c>
      <c r="E77" s="28">
        <v>423269</v>
      </c>
      <c r="F77" s="55">
        <v>222712.2</v>
      </c>
      <c r="G77" s="47"/>
    </row>
    <row r="78" spans="2:7">
      <c r="B78" s="53"/>
      <c r="C78" s="29" t="s">
        <v>47</v>
      </c>
      <c r="D78" s="23" t="s">
        <v>40</v>
      </c>
      <c r="E78" s="28"/>
      <c r="F78" s="55"/>
      <c r="G78" s="51"/>
    </row>
    <row r="79" spans="2:7">
      <c r="B79" s="53"/>
      <c r="C79" s="29" t="s">
        <v>187</v>
      </c>
      <c r="D79" s="23" t="s">
        <v>188</v>
      </c>
      <c r="E79" s="28">
        <v>1455</v>
      </c>
      <c r="F79" s="55">
        <v>1455</v>
      </c>
      <c r="G79" s="51"/>
    </row>
    <row r="80" spans="2:7">
      <c r="B80" s="53"/>
      <c r="C80" s="29" t="s">
        <v>49</v>
      </c>
      <c r="D80" s="23" t="s">
        <v>42</v>
      </c>
      <c r="E80" s="28">
        <v>2450</v>
      </c>
      <c r="F80" s="55">
        <v>2450</v>
      </c>
      <c r="G80" s="51"/>
    </row>
    <row r="81" spans="2:7">
      <c r="B81" s="53"/>
      <c r="C81" s="29" t="s">
        <v>50</v>
      </c>
      <c r="D81" s="23" t="s">
        <v>43</v>
      </c>
      <c r="E81" s="28"/>
      <c r="F81" s="55"/>
      <c r="G81" s="51"/>
    </row>
    <row r="82" spans="2:7">
      <c r="B82" s="53"/>
      <c r="C82" s="29" t="s">
        <v>179</v>
      </c>
      <c r="D82" s="23" t="s">
        <v>189</v>
      </c>
      <c r="E82" s="28">
        <v>81678</v>
      </c>
      <c r="F82" s="55">
        <v>81677.67</v>
      </c>
      <c r="G82" s="51"/>
    </row>
    <row r="83" spans="2:7">
      <c r="B83" s="53"/>
      <c r="C83" s="29" t="s">
        <v>51</v>
      </c>
      <c r="D83" s="23" t="s">
        <v>44</v>
      </c>
      <c r="E83" s="28">
        <v>10494</v>
      </c>
      <c r="F83" s="55">
        <v>10493</v>
      </c>
      <c r="G83" s="51">
        <f>+F83/E83</f>
        <v>0.99990470745187732</v>
      </c>
    </row>
    <row r="84" spans="2:7">
      <c r="B84" s="53"/>
      <c r="C84" s="29" t="s">
        <v>52</v>
      </c>
      <c r="D84" s="23" t="s">
        <v>45</v>
      </c>
      <c r="E84" s="28"/>
      <c r="F84" s="55"/>
      <c r="G84" s="51"/>
    </row>
    <row r="85" spans="2:7">
      <c r="B85" s="53"/>
      <c r="C85" s="29" t="s">
        <v>64</v>
      </c>
      <c r="D85" s="23" t="s">
        <v>62</v>
      </c>
      <c r="E85" s="28">
        <v>401922</v>
      </c>
      <c r="F85" s="55">
        <v>172435</v>
      </c>
      <c r="G85" s="51">
        <f>+F85/E85</f>
        <v>0.42902602992620459</v>
      </c>
    </row>
    <row r="86" spans="2:7" ht="11.25" customHeight="1">
      <c r="B86" s="53"/>
      <c r="C86" s="29" t="s">
        <v>53</v>
      </c>
      <c r="D86" s="23" t="s">
        <v>46</v>
      </c>
      <c r="E86" s="28">
        <v>203661</v>
      </c>
      <c r="F86" s="55">
        <v>45474.6</v>
      </c>
      <c r="G86" s="51">
        <f>+F86/E86</f>
        <v>0.22328575426812203</v>
      </c>
    </row>
    <row r="87" spans="2:7" ht="11.25" customHeight="1">
      <c r="B87" s="53"/>
      <c r="C87" s="29" t="s">
        <v>37</v>
      </c>
      <c r="D87" s="23" t="s">
        <v>29</v>
      </c>
      <c r="E87" s="28"/>
      <c r="F87" s="55"/>
      <c r="G87" s="51"/>
    </row>
    <row r="88" spans="2:7">
      <c r="B88" s="53"/>
      <c r="C88" s="29" t="s">
        <v>112</v>
      </c>
      <c r="D88" s="23" t="s">
        <v>142</v>
      </c>
      <c r="E88" s="28">
        <v>2461</v>
      </c>
      <c r="F88" s="55">
        <v>120</v>
      </c>
      <c r="G88" s="51"/>
    </row>
    <row r="89" spans="2:7">
      <c r="B89" s="53"/>
      <c r="C89" s="29" t="s">
        <v>162</v>
      </c>
      <c r="D89" s="23" t="s">
        <v>163</v>
      </c>
      <c r="E89" s="28">
        <v>17738132</v>
      </c>
      <c r="F89" s="55">
        <v>10538669.939999999</v>
      </c>
      <c r="G89" s="51">
        <f>+F89/E89</f>
        <v>0.59412512771919834</v>
      </c>
    </row>
    <row r="90" spans="2:7" ht="11.25" customHeight="1">
      <c r="B90" s="53"/>
      <c r="C90" s="29" t="s">
        <v>73</v>
      </c>
      <c r="D90" s="23" t="s">
        <v>72</v>
      </c>
      <c r="E90" s="28">
        <v>5466771</v>
      </c>
      <c r="F90" s="55">
        <v>839115.93</v>
      </c>
      <c r="G90" s="51">
        <f>+F90/E90</f>
        <v>0.15349388697642541</v>
      </c>
    </row>
    <row r="91" spans="2:7">
      <c r="B91" s="53"/>
      <c r="C91" s="29" t="s">
        <v>113</v>
      </c>
      <c r="D91" s="23" t="s">
        <v>126</v>
      </c>
      <c r="E91" s="28">
        <v>1570</v>
      </c>
      <c r="F91" s="55">
        <v>1570</v>
      </c>
      <c r="G91" s="51">
        <f>+F91/E91</f>
        <v>1</v>
      </c>
    </row>
    <row r="92" spans="2:7">
      <c r="B92" s="41"/>
      <c r="C92" s="29" t="s">
        <v>149</v>
      </c>
      <c r="D92" s="23" t="s">
        <v>150</v>
      </c>
      <c r="E92" s="28"/>
      <c r="F92" s="55"/>
      <c r="G92" s="43"/>
    </row>
    <row r="93" spans="2:7">
      <c r="B93" s="41"/>
      <c r="C93" s="29" t="s">
        <v>116</v>
      </c>
      <c r="D93" s="23" t="s">
        <v>129</v>
      </c>
      <c r="E93" s="28"/>
      <c r="F93" s="55">
        <v>641.5</v>
      </c>
      <c r="G93" s="43"/>
    </row>
    <row r="94" spans="2:7">
      <c r="B94" s="41"/>
      <c r="C94" s="29" t="s">
        <v>104</v>
      </c>
      <c r="D94" s="23" t="s">
        <v>105</v>
      </c>
      <c r="E94" s="28"/>
      <c r="F94" s="55"/>
      <c r="G94" s="51">
        <v>0</v>
      </c>
    </row>
    <row r="95" spans="2:7">
      <c r="B95" s="41"/>
      <c r="C95" s="29" t="s">
        <v>75</v>
      </c>
      <c r="D95" s="23" t="s">
        <v>74</v>
      </c>
      <c r="E95" s="28"/>
      <c r="F95" s="55"/>
      <c r="G95" s="51">
        <v>1</v>
      </c>
    </row>
    <row r="96" spans="2:7">
      <c r="B96" s="41"/>
      <c r="C96" s="29" t="s">
        <v>38</v>
      </c>
      <c r="D96" s="23" t="s">
        <v>30</v>
      </c>
      <c r="E96" s="28"/>
      <c r="F96" s="55">
        <v>863215.24</v>
      </c>
      <c r="G96" s="51">
        <v>1</v>
      </c>
    </row>
    <row r="97" spans="2:7">
      <c r="B97" s="41"/>
      <c r="C97" s="29" t="s">
        <v>201</v>
      </c>
      <c r="D97" s="23" t="s">
        <v>202</v>
      </c>
      <c r="E97" s="28">
        <v>642</v>
      </c>
      <c r="F97" s="55"/>
      <c r="G97" s="51"/>
    </row>
    <row r="98" spans="2:7">
      <c r="B98" s="41"/>
      <c r="C98" s="29" t="s">
        <v>190</v>
      </c>
      <c r="D98" s="23" t="s">
        <v>30</v>
      </c>
      <c r="E98" s="28">
        <v>889810</v>
      </c>
      <c r="F98" s="50"/>
      <c r="G98" s="51"/>
    </row>
    <row r="99" spans="2:7">
      <c r="B99" s="41"/>
      <c r="C99" s="29"/>
      <c r="D99" s="23"/>
      <c r="E99" s="28"/>
      <c r="F99" s="28"/>
      <c r="G99" s="43"/>
    </row>
    <row r="100" spans="2:7">
      <c r="B100" s="48" t="s">
        <v>76</v>
      </c>
      <c r="C100" s="21"/>
      <c r="D100" s="17"/>
      <c r="E100" s="18">
        <f>SUM(E102:E104)</f>
        <v>2162003</v>
      </c>
      <c r="F100" s="54">
        <f>SUM(F102:F104)</f>
        <v>1214762.81</v>
      </c>
      <c r="G100" s="45">
        <f>+F100/E100</f>
        <v>0.5618691602185566</v>
      </c>
    </row>
    <row r="101" spans="2:7">
      <c r="B101" s="41"/>
      <c r="C101" s="29" t="s">
        <v>37</v>
      </c>
      <c r="D101" s="23" t="s">
        <v>29</v>
      </c>
      <c r="E101" s="28">
        <f>+'[1]RESULTADOS OPERATIVOS en soles'!D129/1000</f>
        <v>0</v>
      </c>
      <c r="F101" s="28"/>
      <c r="G101" s="51">
        <v>0</v>
      </c>
    </row>
    <row r="102" spans="2:7">
      <c r="B102" s="41"/>
      <c r="C102" s="29" t="s">
        <v>73</v>
      </c>
      <c r="D102" s="23" t="s">
        <v>72</v>
      </c>
      <c r="E102" s="28">
        <v>2083014</v>
      </c>
      <c r="F102" s="55">
        <v>1136533.81</v>
      </c>
      <c r="G102" s="51">
        <f>+F102/E102</f>
        <v>0.5456198614123573</v>
      </c>
    </row>
    <row r="103" spans="2:7">
      <c r="B103" s="41"/>
      <c r="C103" s="29" t="s">
        <v>191</v>
      </c>
      <c r="D103" s="23" t="s">
        <v>192</v>
      </c>
      <c r="E103" s="28"/>
      <c r="F103" s="55"/>
      <c r="G103" s="51"/>
    </row>
    <row r="104" spans="2:7">
      <c r="B104" s="41"/>
      <c r="C104" s="29" t="s">
        <v>190</v>
      </c>
      <c r="D104" s="23" t="s">
        <v>30</v>
      </c>
      <c r="E104" s="28">
        <v>78989</v>
      </c>
      <c r="F104" s="55">
        <v>78229</v>
      </c>
      <c r="G104" s="43"/>
    </row>
    <row r="105" spans="2:7">
      <c r="B105" s="56" t="s">
        <v>79</v>
      </c>
      <c r="C105" s="17"/>
      <c r="D105" s="17"/>
      <c r="E105" s="18">
        <f>SUM(E106:E109)</f>
        <v>0</v>
      </c>
      <c r="F105" s="18">
        <f>SUM(F106:F109)</f>
        <v>0</v>
      </c>
      <c r="G105" s="45"/>
    </row>
    <row r="106" spans="2:7">
      <c r="B106" s="41"/>
      <c r="C106" s="29" t="s">
        <v>38</v>
      </c>
      <c r="D106" s="23" t="s">
        <v>30</v>
      </c>
      <c r="E106" s="28"/>
      <c r="F106" s="28"/>
      <c r="G106" s="51"/>
    </row>
    <row r="107" spans="2:7">
      <c r="B107" s="41"/>
      <c r="C107" s="29" t="s">
        <v>92</v>
      </c>
      <c r="D107" s="23" t="s">
        <v>81</v>
      </c>
      <c r="E107" s="28"/>
      <c r="F107" s="28"/>
      <c r="G107" s="51"/>
    </row>
    <row r="108" spans="2:7">
      <c r="B108" s="41"/>
      <c r="C108" s="29" t="s">
        <v>83</v>
      </c>
      <c r="D108" s="23" t="s">
        <v>82</v>
      </c>
      <c r="E108" s="28"/>
      <c r="F108" s="28"/>
      <c r="G108" s="51"/>
    </row>
    <row r="109" spans="2:7">
      <c r="B109" s="41"/>
      <c r="C109" s="29" t="s">
        <v>84</v>
      </c>
      <c r="D109" s="23" t="s">
        <v>93</v>
      </c>
      <c r="E109" s="28"/>
      <c r="F109" s="28"/>
      <c r="G109" s="51"/>
    </row>
    <row r="110" spans="2:7">
      <c r="B110" s="41"/>
      <c r="C110" s="29"/>
      <c r="D110" s="23"/>
      <c r="E110" s="28"/>
      <c r="F110" s="28"/>
      <c r="G110" s="43"/>
    </row>
    <row r="111" spans="2:7">
      <c r="B111" s="56" t="s">
        <v>143</v>
      </c>
      <c r="C111" s="17"/>
      <c r="D111" s="17"/>
      <c r="E111" s="18">
        <f>SUM(E112:E115)</f>
        <v>0</v>
      </c>
      <c r="F111" s="18">
        <f>SUM(F112:F115)</f>
        <v>0</v>
      </c>
      <c r="G111" s="45"/>
    </row>
    <row r="112" spans="2:7">
      <c r="B112" s="41"/>
      <c r="C112" s="29" t="s">
        <v>38</v>
      </c>
      <c r="D112" s="23" t="s">
        <v>30</v>
      </c>
      <c r="E112" s="28"/>
      <c r="F112" s="28"/>
      <c r="G112" s="51"/>
    </row>
    <row r="113" spans="2:7">
      <c r="B113" s="41"/>
      <c r="C113" s="29" t="s">
        <v>85</v>
      </c>
      <c r="D113" s="23" t="s">
        <v>88</v>
      </c>
      <c r="E113" s="28"/>
      <c r="F113" s="28"/>
      <c r="G113" s="51"/>
    </row>
    <row r="114" spans="2:7">
      <c r="B114" s="41"/>
      <c r="C114" s="29" t="s">
        <v>86</v>
      </c>
      <c r="D114" s="23" t="s">
        <v>89</v>
      </c>
      <c r="E114" s="28"/>
      <c r="F114" s="28"/>
      <c r="G114" s="51"/>
    </row>
    <row r="115" spans="2:7">
      <c r="B115" s="41"/>
      <c r="C115" s="29" t="s">
        <v>87</v>
      </c>
      <c r="D115" s="23" t="s">
        <v>90</v>
      </c>
      <c r="E115" s="28"/>
      <c r="F115" s="28"/>
      <c r="G115" s="51"/>
    </row>
    <row r="116" spans="2:7">
      <c r="B116" s="41"/>
      <c r="C116" s="42"/>
      <c r="D116" s="23"/>
      <c r="E116" s="23"/>
      <c r="F116" s="23"/>
      <c r="G116" s="43"/>
    </row>
    <row r="117" spans="2:7">
      <c r="B117" s="58" t="s">
        <v>96</v>
      </c>
      <c r="C117" s="59"/>
      <c r="D117" s="59"/>
      <c r="E117" s="18">
        <f>+E12+E24+E27+E62+E74+E100+E105+E111</f>
        <v>89435618</v>
      </c>
      <c r="F117" s="49">
        <f>+F12+F24+F27+F62+F74+F100+F105+F111</f>
        <v>56554762.100000001</v>
      </c>
      <c r="G117" s="45">
        <f>+F117/E117</f>
        <v>0.63235166664806852</v>
      </c>
    </row>
    <row r="118" spans="2:7">
      <c r="C118" s="3"/>
      <c r="E118" s="26"/>
      <c r="F118" s="26"/>
      <c r="G118" s="27"/>
    </row>
    <row r="119" spans="2:7">
      <c r="C119" s="3"/>
      <c r="E119" s="28"/>
      <c r="F119" s="28"/>
      <c r="G119" s="23"/>
    </row>
    <row r="120" spans="2:7">
      <c r="C120" s="3"/>
      <c r="E120" s="7"/>
    </row>
    <row r="121" spans="2:7">
      <c r="C121" s="3"/>
      <c r="E121" s="7"/>
    </row>
    <row r="122" spans="2:7">
      <c r="C122" s="3"/>
    </row>
    <row r="123" spans="2:7">
      <c r="C123" s="3"/>
    </row>
    <row r="124" spans="2:7">
      <c r="C124" s="3"/>
    </row>
    <row r="125" spans="2:7">
      <c r="C125" s="3"/>
    </row>
    <row r="126" spans="2:7">
      <c r="C126" s="3"/>
    </row>
    <row r="127" spans="2:7">
      <c r="C127" s="3"/>
    </row>
    <row r="128" spans="2:7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  <row r="205" spans="3:3">
      <c r="C205" s="3"/>
    </row>
    <row r="206" spans="3:3">
      <c r="C206" s="3"/>
    </row>
    <row r="207" spans="3:3">
      <c r="C207" s="3"/>
    </row>
    <row r="208" spans="3:3">
      <c r="C208" s="3"/>
    </row>
    <row r="209" spans="3:3">
      <c r="C209" s="3"/>
    </row>
    <row r="210" spans="3:3">
      <c r="C210" s="3"/>
    </row>
    <row r="211" spans="3:3">
      <c r="C211" s="3"/>
    </row>
    <row r="212" spans="3:3">
      <c r="C212" s="3"/>
    </row>
    <row r="213" spans="3:3">
      <c r="C213" s="3"/>
    </row>
    <row r="214" spans="3:3">
      <c r="C214" s="3"/>
    </row>
    <row r="215" spans="3:3">
      <c r="C215" s="3"/>
    </row>
    <row r="216" spans="3:3">
      <c r="C216" s="3"/>
    </row>
    <row r="217" spans="3:3">
      <c r="C217" s="3"/>
    </row>
    <row r="218" spans="3:3">
      <c r="C218" s="3"/>
    </row>
    <row r="219" spans="3:3">
      <c r="C219" s="3"/>
    </row>
    <row r="220" spans="3:3">
      <c r="C220" s="3"/>
    </row>
    <row r="221" spans="3:3">
      <c r="C221" s="3"/>
    </row>
    <row r="222" spans="3:3">
      <c r="C222" s="3"/>
    </row>
    <row r="223" spans="3:3">
      <c r="C223" s="3"/>
    </row>
    <row r="224" spans="3:3">
      <c r="C224" s="3"/>
    </row>
    <row r="225" spans="3:3">
      <c r="C225" s="3"/>
    </row>
    <row r="226" spans="3:3">
      <c r="C226" s="3"/>
    </row>
    <row r="227" spans="3:3">
      <c r="C227" s="3"/>
    </row>
    <row r="228" spans="3:3">
      <c r="C228" s="3"/>
    </row>
    <row r="229" spans="3:3">
      <c r="C229" s="3"/>
    </row>
    <row r="230" spans="3:3">
      <c r="C230" s="3"/>
    </row>
    <row r="231" spans="3:3">
      <c r="C231" s="3"/>
    </row>
    <row r="232" spans="3:3">
      <c r="C232" s="3"/>
    </row>
    <row r="233" spans="3:3">
      <c r="C233" s="3"/>
    </row>
    <row r="234" spans="3:3">
      <c r="C234" s="3"/>
    </row>
    <row r="235" spans="3:3">
      <c r="C235" s="3"/>
    </row>
    <row r="236" spans="3:3">
      <c r="C236" s="3"/>
    </row>
    <row r="237" spans="3:3">
      <c r="C237" s="3"/>
    </row>
    <row r="238" spans="3:3">
      <c r="C238" s="3"/>
    </row>
    <row r="239" spans="3:3">
      <c r="C239" s="3"/>
    </row>
    <row r="240" spans="3:3">
      <c r="C240" s="3"/>
    </row>
    <row r="241" spans="3:3">
      <c r="C241" s="3"/>
    </row>
    <row r="242" spans="3:3">
      <c r="C242" s="3"/>
    </row>
    <row r="243" spans="3:3">
      <c r="C243" s="3"/>
    </row>
    <row r="244" spans="3:3">
      <c r="C244" s="3"/>
    </row>
    <row r="245" spans="3:3">
      <c r="C245" s="3"/>
    </row>
    <row r="246" spans="3:3">
      <c r="C246" s="3"/>
    </row>
    <row r="247" spans="3:3">
      <c r="C247" s="3"/>
    </row>
    <row r="248" spans="3:3">
      <c r="C248" s="3"/>
    </row>
    <row r="249" spans="3:3">
      <c r="C249" s="3"/>
    </row>
    <row r="250" spans="3:3">
      <c r="C250" s="3"/>
    </row>
    <row r="251" spans="3:3">
      <c r="C251" s="3"/>
    </row>
    <row r="252" spans="3:3">
      <c r="C252" s="3"/>
    </row>
    <row r="253" spans="3:3">
      <c r="C253" s="3"/>
    </row>
    <row r="254" spans="3:3">
      <c r="C254" s="3"/>
    </row>
    <row r="255" spans="3:3">
      <c r="C255" s="3"/>
    </row>
    <row r="256" spans="3:3">
      <c r="C256" s="3"/>
    </row>
    <row r="257" spans="3:3">
      <c r="C257" s="3"/>
    </row>
    <row r="258" spans="3:3">
      <c r="C258" s="3"/>
    </row>
    <row r="259" spans="3:3">
      <c r="C259" s="3"/>
    </row>
    <row r="260" spans="3:3">
      <c r="C260" s="3"/>
    </row>
    <row r="261" spans="3:3">
      <c r="C261" s="3"/>
    </row>
    <row r="262" spans="3:3">
      <c r="C262" s="3"/>
    </row>
    <row r="263" spans="3:3">
      <c r="C263" s="3"/>
    </row>
    <row r="264" spans="3:3">
      <c r="C264" s="3"/>
    </row>
    <row r="265" spans="3:3">
      <c r="C265" s="3"/>
    </row>
    <row r="266" spans="3:3">
      <c r="C266" s="3"/>
    </row>
    <row r="267" spans="3:3">
      <c r="C267" s="3"/>
    </row>
    <row r="268" spans="3:3">
      <c r="C268" s="3"/>
    </row>
    <row r="269" spans="3:3">
      <c r="C269" s="3"/>
    </row>
    <row r="270" spans="3:3">
      <c r="C270" s="3"/>
    </row>
    <row r="271" spans="3:3">
      <c r="C271" s="3"/>
    </row>
    <row r="272" spans="3:3">
      <c r="C272" s="3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  <row r="285" spans="3:3">
      <c r="C285" s="3"/>
    </row>
    <row r="286" spans="3:3">
      <c r="C286" s="3"/>
    </row>
    <row r="287" spans="3:3">
      <c r="C287" s="3"/>
    </row>
    <row r="288" spans="3:3">
      <c r="C288" s="3"/>
    </row>
    <row r="289" spans="3:3">
      <c r="C289" s="3"/>
    </row>
    <row r="290" spans="3:3">
      <c r="C290" s="3"/>
    </row>
    <row r="291" spans="3:3">
      <c r="C291" s="3"/>
    </row>
    <row r="292" spans="3:3">
      <c r="C292" s="3"/>
    </row>
    <row r="293" spans="3:3">
      <c r="C293" s="3"/>
    </row>
    <row r="294" spans="3:3">
      <c r="C294" s="3"/>
    </row>
    <row r="295" spans="3:3">
      <c r="C295" s="3"/>
    </row>
    <row r="296" spans="3:3">
      <c r="C296" s="3"/>
    </row>
    <row r="297" spans="3:3">
      <c r="C297" s="3"/>
    </row>
    <row r="298" spans="3:3">
      <c r="C298" s="3"/>
    </row>
    <row r="299" spans="3:3">
      <c r="C299" s="3"/>
    </row>
    <row r="300" spans="3:3">
      <c r="C300" s="3"/>
    </row>
    <row r="301" spans="3:3">
      <c r="C301" s="3"/>
    </row>
    <row r="302" spans="3:3">
      <c r="C302" s="3"/>
    </row>
    <row r="303" spans="3:3">
      <c r="C303" s="3"/>
    </row>
    <row r="304" spans="3:3">
      <c r="C304" s="3"/>
    </row>
    <row r="305" spans="3:3">
      <c r="C305" s="3"/>
    </row>
    <row r="306" spans="3:3">
      <c r="C306" s="3"/>
    </row>
    <row r="307" spans="3:3">
      <c r="C307" s="3"/>
    </row>
    <row r="308" spans="3:3">
      <c r="C308" s="3"/>
    </row>
    <row r="309" spans="3:3">
      <c r="C309" s="3"/>
    </row>
    <row r="310" spans="3:3">
      <c r="C310" s="3"/>
    </row>
    <row r="311" spans="3:3">
      <c r="C311" s="3"/>
    </row>
    <row r="312" spans="3:3">
      <c r="C312" s="3"/>
    </row>
    <row r="313" spans="3:3">
      <c r="C313" s="3"/>
    </row>
    <row r="314" spans="3:3">
      <c r="C314" s="3"/>
    </row>
    <row r="315" spans="3:3">
      <c r="C315" s="3"/>
    </row>
    <row r="316" spans="3:3">
      <c r="C316" s="3"/>
    </row>
    <row r="317" spans="3:3">
      <c r="C317" s="3"/>
    </row>
    <row r="318" spans="3:3">
      <c r="C318" s="3"/>
    </row>
    <row r="319" spans="3:3">
      <c r="C319" s="3"/>
    </row>
    <row r="320" spans="3:3">
      <c r="C320" s="3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  <row r="386" spans="3:3">
      <c r="C386" s="3"/>
    </row>
    <row r="387" spans="3:3">
      <c r="C387" s="3"/>
    </row>
    <row r="388" spans="3:3">
      <c r="C388" s="3"/>
    </row>
    <row r="389" spans="3:3">
      <c r="C389" s="3"/>
    </row>
    <row r="390" spans="3:3">
      <c r="C390" s="3"/>
    </row>
    <row r="391" spans="3:3">
      <c r="C391" s="3"/>
    </row>
    <row r="392" spans="3:3">
      <c r="C392" s="3"/>
    </row>
    <row r="393" spans="3:3">
      <c r="C393" s="3"/>
    </row>
    <row r="394" spans="3:3">
      <c r="C394" s="3"/>
    </row>
    <row r="395" spans="3:3">
      <c r="C395" s="3"/>
    </row>
    <row r="396" spans="3:3">
      <c r="C396" s="3"/>
    </row>
    <row r="397" spans="3:3">
      <c r="C397" s="3"/>
    </row>
    <row r="398" spans="3:3">
      <c r="C398" s="3"/>
    </row>
    <row r="399" spans="3:3">
      <c r="C399" s="3"/>
    </row>
    <row r="400" spans="3:3">
      <c r="C400" s="3"/>
    </row>
    <row r="401" spans="3:3">
      <c r="C401" s="3"/>
    </row>
    <row r="402" spans="3:3">
      <c r="C402" s="3"/>
    </row>
    <row r="403" spans="3:3">
      <c r="C403" s="3"/>
    </row>
    <row r="404" spans="3:3">
      <c r="C404" s="3"/>
    </row>
    <row r="405" spans="3:3">
      <c r="C405" s="3"/>
    </row>
    <row r="406" spans="3:3">
      <c r="C406" s="3"/>
    </row>
    <row r="407" spans="3:3">
      <c r="C407" s="3"/>
    </row>
    <row r="408" spans="3:3">
      <c r="C408" s="3"/>
    </row>
    <row r="409" spans="3:3">
      <c r="C409" s="3"/>
    </row>
    <row r="410" spans="3:3">
      <c r="C410" s="3"/>
    </row>
    <row r="411" spans="3:3">
      <c r="C411" s="3"/>
    </row>
    <row r="412" spans="3:3">
      <c r="C412" s="3"/>
    </row>
    <row r="413" spans="3:3">
      <c r="C413" s="3"/>
    </row>
    <row r="414" spans="3:3">
      <c r="C414" s="3"/>
    </row>
    <row r="415" spans="3:3">
      <c r="C415" s="3"/>
    </row>
    <row r="416" spans="3:3">
      <c r="C416" s="3"/>
    </row>
    <row r="417" spans="3:3">
      <c r="C417" s="3"/>
    </row>
    <row r="418" spans="3:3">
      <c r="C418" s="3"/>
    </row>
    <row r="419" spans="3:3">
      <c r="C419" s="3"/>
    </row>
    <row r="420" spans="3:3">
      <c r="C420" s="3"/>
    </row>
    <row r="421" spans="3:3">
      <c r="C421" s="3"/>
    </row>
    <row r="422" spans="3:3">
      <c r="C422" s="3"/>
    </row>
    <row r="423" spans="3:3">
      <c r="C423" s="3"/>
    </row>
    <row r="424" spans="3:3">
      <c r="C424" s="3"/>
    </row>
    <row r="425" spans="3:3">
      <c r="C425" s="3"/>
    </row>
    <row r="426" spans="3:3">
      <c r="C426" s="3"/>
    </row>
    <row r="427" spans="3:3">
      <c r="C427" s="3"/>
    </row>
    <row r="428" spans="3:3">
      <c r="C428" s="3"/>
    </row>
    <row r="429" spans="3:3">
      <c r="C429" s="3"/>
    </row>
    <row r="430" spans="3:3">
      <c r="C430" s="3"/>
    </row>
    <row r="431" spans="3:3">
      <c r="C431" s="3"/>
    </row>
    <row r="432" spans="3:3">
      <c r="C432" s="3"/>
    </row>
    <row r="433" spans="3:3">
      <c r="C433" s="3"/>
    </row>
    <row r="434" spans="3:3">
      <c r="C434" s="3"/>
    </row>
    <row r="435" spans="3:3">
      <c r="C435" s="3"/>
    </row>
    <row r="436" spans="3:3">
      <c r="C436" s="3"/>
    </row>
    <row r="437" spans="3:3">
      <c r="C437" s="3"/>
    </row>
    <row r="438" spans="3:3">
      <c r="C438" s="3"/>
    </row>
    <row r="439" spans="3:3">
      <c r="C439" s="3"/>
    </row>
    <row r="440" spans="3:3">
      <c r="C440" s="3"/>
    </row>
    <row r="441" spans="3:3">
      <c r="C441" s="3"/>
    </row>
    <row r="442" spans="3:3">
      <c r="C442" s="3"/>
    </row>
    <row r="443" spans="3:3">
      <c r="C443" s="3"/>
    </row>
    <row r="444" spans="3:3">
      <c r="C444" s="3"/>
    </row>
    <row r="445" spans="3:3">
      <c r="C445" s="3"/>
    </row>
    <row r="446" spans="3:3">
      <c r="C446" s="3"/>
    </row>
    <row r="447" spans="3:3">
      <c r="C447" s="3"/>
    </row>
    <row r="448" spans="3:3">
      <c r="C448" s="3"/>
    </row>
    <row r="449" spans="3:3">
      <c r="C449" s="3"/>
    </row>
    <row r="450" spans="3:3">
      <c r="C450" s="3"/>
    </row>
    <row r="451" spans="3:3">
      <c r="C451" s="3"/>
    </row>
    <row r="452" spans="3:3">
      <c r="C452" s="3"/>
    </row>
    <row r="453" spans="3:3">
      <c r="C453" s="3"/>
    </row>
    <row r="454" spans="3:3">
      <c r="C454" s="3"/>
    </row>
    <row r="455" spans="3:3">
      <c r="C455" s="3"/>
    </row>
    <row r="456" spans="3:3">
      <c r="C456" s="3"/>
    </row>
    <row r="457" spans="3:3">
      <c r="C457" s="3"/>
    </row>
    <row r="458" spans="3:3">
      <c r="C458" s="3"/>
    </row>
    <row r="459" spans="3:3">
      <c r="C459" s="3"/>
    </row>
    <row r="460" spans="3:3">
      <c r="C460" s="3"/>
    </row>
    <row r="461" spans="3:3">
      <c r="C461" s="3"/>
    </row>
    <row r="462" spans="3:3">
      <c r="C462" s="3"/>
    </row>
    <row r="463" spans="3:3">
      <c r="C463" s="3"/>
    </row>
    <row r="464" spans="3:3">
      <c r="C464" s="3"/>
    </row>
    <row r="465" spans="3:3">
      <c r="C465" s="3"/>
    </row>
    <row r="466" spans="3:3">
      <c r="C466" s="3"/>
    </row>
    <row r="467" spans="3:3">
      <c r="C467" s="3"/>
    </row>
    <row r="468" spans="3:3">
      <c r="C468" s="3"/>
    </row>
    <row r="469" spans="3:3">
      <c r="C469" s="3"/>
    </row>
    <row r="470" spans="3:3">
      <c r="C470" s="3"/>
    </row>
    <row r="471" spans="3:3">
      <c r="C471" s="3"/>
    </row>
    <row r="472" spans="3:3">
      <c r="C472" s="3"/>
    </row>
    <row r="473" spans="3:3">
      <c r="C473" s="3"/>
    </row>
    <row r="474" spans="3:3">
      <c r="C474" s="3"/>
    </row>
    <row r="475" spans="3:3">
      <c r="C475" s="3"/>
    </row>
    <row r="476" spans="3:3">
      <c r="C476" s="3"/>
    </row>
    <row r="477" spans="3:3">
      <c r="C477" s="3"/>
    </row>
    <row r="478" spans="3:3">
      <c r="C478" s="3"/>
    </row>
    <row r="479" spans="3:3">
      <c r="C479" s="3"/>
    </row>
    <row r="480" spans="3:3">
      <c r="C480" s="3"/>
    </row>
    <row r="481" spans="3:3">
      <c r="C481" s="3"/>
    </row>
    <row r="482" spans="3:3">
      <c r="C482" s="3"/>
    </row>
    <row r="483" spans="3:3">
      <c r="C483" s="3"/>
    </row>
    <row r="484" spans="3:3">
      <c r="C484" s="3"/>
    </row>
    <row r="485" spans="3:3">
      <c r="C485" s="3"/>
    </row>
    <row r="486" spans="3:3">
      <c r="C486" s="3"/>
    </row>
    <row r="487" spans="3:3">
      <c r="C487" s="3"/>
    </row>
    <row r="488" spans="3:3">
      <c r="C488" s="3"/>
    </row>
    <row r="489" spans="3:3">
      <c r="C489" s="3"/>
    </row>
    <row r="490" spans="3:3">
      <c r="C490" s="3"/>
    </row>
    <row r="491" spans="3:3">
      <c r="C491" s="3"/>
    </row>
    <row r="492" spans="3:3">
      <c r="C492" s="3"/>
    </row>
    <row r="493" spans="3:3">
      <c r="C493" s="3"/>
    </row>
    <row r="494" spans="3:3">
      <c r="C494" s="3"/>
    </row>
    <row r="495" spans="3:3">
      <c r="C495" s="3"/>
    </row>
    <row r="496" spans="3:3">
      <c r="C496" s="3"/>
    </row>
    <row r="497" spans="3:3">
      <c r="C497" s="3"/>
    </row>
    <row r="498" spans="3:3">
      <c r="C498" s="3"/>
    </row>
    <row r="499" spans="3:3">
      <c r="C499" s="3"/>
    </row>
    <row r="500" spans="3:3">
      <c r="C500" s="3"/>
    </row>
    <row r="501" spans="3:3">
      <c r="C501" s="3"/>
    </row>
    <row r="502" spans="3:3">
      <c r="C502" s="3"/>
    </row>
    <row r="503" spans="3:3">
      <c r="C503" s="3"/>
    </row>
    <row r="504" spans="3:3">
      <c r="C504" s="3"/>
    </row>
    <row r="505" spans="3:3">
      <c r="C505" s="3"/>
    </row>
    <row r="506" spans="3:3">
      <c r="C506" s="3"/>
    </row>
    <row r="507" spans="3:3">
      <c r="C507" s="3"/>
    </row>
    <row r="508" spans="3:3">
      <c r="C508" s="3"/>
    </row>
    <row r="509" spans="3:3">
      <c r="C509" s="3"/>
    </row>
    <row r="510" spans="3:3">
      <c r="C510" s="3"/>
    </row>
    <row r="511" spans="3:3">
      <c r="C511" s="3"/>
    </row>
    <row r="512" spans="3:3">
      <c r="C512" s="3"/>
    </row>
    <row r="513" spans="3:3">
      <c r="C513" s="3"/>
    </row>
    <row r="514" spans="3:3">
      <c r="C514" s="3"/>
    </row>
    <row r="515" spans="3:3">
      <c r="C515" s="3"/>
    </row>
    <row r="516" spans="3:3">
      <c r="C516" s="3"/>
    </row>
    <row r="517" spans="3:3">
      <c r="C517" s="3"/>
    </row>
    <row r="518" spans="3:3">
      <c r="C518" s="3"/>
    </row>
    <row r="519" spans="3:3">
      <c r="C519" s="3"/>
    </row>
    <row r="520" spans="3:3">
      <c r="C520" s="3"/>
    </row>
    <row r="521" spans="3:3">
      <c r="C521" s="3"/>
    </row>
    <row r="522" spans="3:3">
      <c r="C522" s="3"/>
    </row>
    <row r="523" spans="3:3">
      <c r="C523" s="3"/>
    </row>
    <row r="524" spans="3:3">
      <c r="C524" s="3"/>
    </row>
    <row r="525" spans="3:3">
      <c r="C525" s="3"/>
    </row>
    <row r="526" spans="3:3">
      <c r="C526" s="3"/>
    </row>
    <row r="527" spans="3:3">
      <c r="C527" s="3"/>
    </row>
    <row r="528" spans="3:3">
      <c r="C528" s="3"/>
    </row>
    <row r="529" spans="3:3">
      <c r="C529" s="3"/>
    </row>
    <row r="530" spans="3:3">
      <c r="C530" s="3"/>
    </row>
    <row r="531" spans="3:3">
      <c r="C531" s="3"/>
    </row>
    <row r="532" spans="3:3">
      <c r="C532" s="3"/>
    </row>
    <row r="533" spans="3:3">
      <c r="C533" s="3"/>
    </row>
    <row r="534" spans="3:3">
      <c r="C534" s="3"/>
    </row>
    <row r="535" spans="3:3">
      <c r="C535" s="3"/>
    </row>
    <row r="536" spans="3:3">
      <c r="C536" s="3"/>
    </row>
    <row r="537" spans="3:3">
      <c r="C537" s="3"/>
    </row>
    <row r="538" spans="3:3">
      <c r="C538" s="3"/>
    </row>
    <row r="539" spans="3:3">
      <c r="C539" s="3"/>
    </row>
    <row r="540" spans="3:3">
      <c r="C540" s="3"/>
    </row>
    <row r="541" spans="3:3">
      <c r="C541" s="3"/>
    </row>
    <row r="542" spans="3:3">
      <c r="C542" s="3"/>
    </row>
    <row r="543" spans="3:3">
      <c r="C543" s="3"/>
    </row>
    <row r="544" spans="3:3">
      <c r="C544" s="3"/>
    </row>
    <row r="545" spans="3:3">
      <c r="C545" s="3"/>
    </row>
    <row r="546" spans="3:3">
      <c r="C546" s="3"/>
    </row>
    <row r="547" spans="3:3">
      <c r="C547" s="3"/>
    </row>
    <row r="548" spans="3:3">
      <c r="C548" s="3"/>
    </row>
    <row r="549" spans="3:3">
      <c r="C549" s="3"/>
    </row>
    <row r="550" spans="3:3">
      <c r="C550" s="3"/>
    </row>
    <row r="551" spans="3:3">
      <c r="C551" s="3"/>
    </row>
    <row r="552" spans="3:3">
      <c r="C552" s="3"/>
    </row>
    <row r="553" spans="3:3">
      <c r="C553" s="3"/>
    </row>
    <row r="554" spans="3:3">
      <c r="C554" s="3"/>
    </row>
    <row r="555" spans="3:3">
      <c r="C555" s="3"/>
    </row>
    <row r="556" spans="3:3">
      <c r="C556" s="3"/>
    </row>
    <row r="557" spans="3:3">
      <c r="C557" s="3"/>
    </row>
    <row r="558" spans="3:3">
      <c r="C558" s="3"/>
    </row>
    <row r="559" spans="3:3">
      <c r="C559" s="3"/>
    </row>
    <row r="560" spans="3:3">
      <c r="C560" s="3"/>
    </row>
    <row r="561" spans="3:3">
      <c r="C561" s="3"/>
    </row>
    <row r="562" spans="3:3">
      <c r="C562" s="3"/>
    </row>
    <row r="563" spans="3:3">
      <c r="C563" s="3"/>
    </row>
    <row r="564" spans="3:3">
      <c r="C564" s="3"/>
    </row>
    <row r="565" spans="3:3">
      <c r="C565" s="3"/>
    </row>
    <row r="566" spans="3:3">
      <c r="C566" s="3"/>
    </row>
    <row r="567" spans="3:3">
      <c r="C567" s="3"/>
    </row>
    <row r="568" spans="3:3">
      <c r="C568" s="3"/>
    </row>
    <row r="569" spans="3:3">
      <c r="C569" s="3"/>
    </row>
    <row r="570" spans="3:3">
      <c r="C570" s="3"/>
    </row>
    <row r="571" spans="3:3">
      <c r="C571" s="3"/>
    </row>
    <row r="572" spans="3:3">
      <c r="C572" s="3"/>
    </row>
    <row r="573" spans="3:3">
      <c r="C573" s="3"/>
    </row>
    <row r="574" spans="3:3">
      <c r="C574" s="3"/>
    </row>
    <row r="575" spans="3:3">
      <c r="C575" s="3"/>
    </row>
    <row r="576" spans="3:3">
      <c r="C576" s="3"/>
    </row>
    <row r="577" spans="3:3">
      <c r="C577" s="3"/>
    </row>
    <row r="578" spans="3:3">
      <c r="C578" s="3"/>
    </row>
    <row r="579" spans="3:3">
      <c r="C579" s="3"/>
    </row>
    <row r="580" spans="3:3">
      <c r="C580" s="3"/>
    </row>
    <row r="581" spans="3:3">
      <c r="C581" s="3"/>
    </row>
    <row r="582" spans="3:3">
      <c r="C582" s="3"/>
    </row>
    <row r="583" spans="3:3">
      <c r="C583" s="3"/>
    </row>
    <row r="584" spans="3:3">
      <c r="C584" s="3"/>
    </row>
    <row r="585" spans="3:3">
      <c r="C585" s="3"/>
    </row>
    <row r="586" spans="3:3">
      <c r="C586" s="3"/>
    </row>
    <row r="587" spans="3:3">
      <c r="C587" s="3"/>
    </row>
    <row r="588" spans="3:3">
      <c r="C588" s="3"/>
    </row>
    <row r="589" spans="3:3">
      <c r="C589" s="3"/>
    </row>
    <row r="590" spans="3:3">
      <c r="C590" s="3"/>
    </row>
    <row r="591" spans="3:3">
      <c r="C591" s="3"/>
    </row>
    <row r="592" spans="3:3">
      <c r="C592" s="3"/>
    </row>
    <row r="593" spans="3:3">
      <c r="C593" s="3"/>
    </row>
    <row r="594" spans="3:3">
      <c r="C594" s="3"/>
    </row>
    <row r="595" spans="3:3">
      <c r="C595" s="3"/>
    </row>
    <row r="596" spans="3:3">
      <c r="C596" s="3"/>
    </row>
    <row r="597" spans="3:3">
      <c r="C597" s="3"/>
    </row>
    <row r="598" spans="3:3">
      <c r="C598" s="3"/>
    </row>
    <row r="599" spans="3:3">
      <c r="C599" s="3"/>
    </row>
    <row r="600" spans="3:3">
      <c r="C600" s="3"/>
    </row>
    <row r="601" spans="3:3">
      <c r="C601" s="3"/>
    </row>
    <row r="602" spans="3:3">
      <c r="C602" s="3"/>
    </row>
    <row r="603" spans="3:3">
      <c r="C603" s="3"/>
    </row>
    <row r="604" spans="3:3">
      <c r="C604" s="3"/>
    </row>
    <row r="605" spans="3:3">
      <c r="C605" s="3"/>
    </row>
    <row r="606" spans="3:3">
      <c r="C606" s="3"/>
    </row>
    <row r="607" spans="3:3">
      <c r="C607" s="3"/>
    </row>
    <row r="608" spans="3:3">
      <c r="C608" s="3"/>
    </row>
    <row r="609" spans="3:3">
      <c r="C609" s="3"/>
    </row>
    <row r="610" spans="3:3">
      <c r="C610" s="3"/>
    </row>
    <row r="611" spans="3:3">
      <c r="C611" s="3"/>
    </row>
    <row r="612" spans="3:3">
      <c r="C612" s="3"/>
    </row>
    <row r="613" spans="3:3">
      <c r="C613" s="3"/>
    </row>
    <row r="614" spans="3:3">
      <c r="C614" s="3"/>
    </row>
    <row r="615" spans="3:3">
      <c r="C615" s="3"/>
    </row>
    <row r="616" spans="3:3">
      <c r="C616" s="3"/>
    </row>
    <row r="617" spans="3:3">
      <c r="C617" s="3"/>
    </row>
    <row r="618" spans="3:3">
      <c r="C618" s="3"/>
    </row>
    <row r="619" spans="3:3">
      <c r="C619" s="3"/>
    </row>
    <row r="620" spans="3:3">
      <c r="C620" s="3"/>
    </row>
    <row r="621" spans="3:3">
      <c r="C621" s="3"/>
    </row>
    <row r="622" spans="3:3">
      <c r="C622" s="3"/>
    </row>
    <row r="623" spans="3:3">
      <c r="C623" s="3"/>
    </row>
    <row r="624" spans="3:3">
      <c r="C624" s="3"/>
    </row>
    <row r="625" spans="3:3">
      <c r="C625" s="3"/>
    </row>
    <row r="626" spans="3:3">
      <c r="C626" s="3"/>
    </row>
    <row r="627" spans="3:3">
      <c r="C627" s="3"/>
    </row>
    <row r="628" spans="3:3">
      <c r="C628" s="3"/>
    </row>
    <row r="629" spans="3:3">
      <c r="C629" s="3"/>
    </row>
    <row r="630" spans="3:3">
      <c r="C630" s="3"/>
    </row>
    <row r="631" spans="3:3">
      <c r="C631" s="3"/>
    </row>
    <row r="632" spans="3:3">
      <c r="C632" s="3"/>
    </row>
    <row r="633" spans="3:3">
      <c r="C633" s="3"/>
    </row>
    <row r="634" spans="3:3">
      <c r="C634" s="3"/>
    </row>
    <row r="635" spans="3:3">
      <c r="C635" s="3"/>
    </row>
    <row r="636" spans="3:3">
      <c r="C636" s="3"/>
    </row>
    <row r="637" spans="3:3">
      <c r="C637" s="3"/>
    </row>
    <row r="638" spans="3:3">
      <c r="C638" s="3"/>
    </row>
    <row r="639" spans="3:3">
      <c r="C639" s="3"/>
    </row>
    <row r="640" spans="3:3">
      <c r="C640" s="3"/>
    </row>
    <row r="641" spans="3:3">
      <c r="C641" s="3"/>
    </row>
    <row r="642" spans="3:3">
      <c r="C642" s="3"/>
    </row>
    <row r="643" spans="3:3">
      <c r="C643" s="3"/>
    </row>
    <row r="644" spans="3:3">
      <c r="C644" s="3"/>
    </row>
    <row r="645" spans="3:3">
      <c r="C645" s="3"/>
    </row>
    <row r="646" spans="3:3">
      <c r="C646" s="3"/>
    </row>
    <row r="647" spans="3:3">
      <c r="C647" s="3"/>
    </row>
    <row r="648" spans="3:3">
      <c r="C648" s="3"/>
    </row>
    <row r="649" spans="3:3">
      <c r="C649" s="3"/>
    </row>
    <row r="650" spans="3:3">
      <c r="C650" s="3"/>
    </row>
    <row r="651" spans="3:3">
      <c r="C651" s="3"/>
    </row>
    <row r="652" spans="3:3">
      <c r="C652" s="3"/>
    </row>
    <row r="653" spans="3:3">
      <c r="C653" s="3"/>
    </row>
    <row r="654" spans="3:3">
      <c r="C654" s="3"/>
    </row>
    <row r="655" spans="3:3">
      <c r="C655" s="3"/>
    </row>
    <row r="656" spans="3:3">
      <c r="C656" s="3"/>
    </row>
    <row r="657" spans="3:3">
      <c r="C657" s="3"/>
    </row>
    <row r="658" spans="3:3">
      <c r="C658" s="3"/>
    </row>
    <row r="659" spans="3:3">
      <c r="C659" s="3"/>
    </row>
    <row r="660" spans="3:3">
      <c r="C660" s="3"/>
    </row>
    <row r="661" spans="3:3">
      <c r="C661" s="3"/>
    </row>
    <row r="662" spans="3:3">
      <c r="C662" s="3"/>
    </row>
    <row r="663" spans="3:3">
      <c r="C663" s="3"/>
    </row>
    <row r="664" spans="3:3">
      <c r="C664" s="3"/>
    </row>
    <row r="665" spans="3:3">
      <c r="C665" s="3"/>
    </row>
    <row r="666" spans="3:3">
      <c r="C666" s="3"/>
    </row>
    <row r="667" spans="3:3">
      <c r="C667" s="3"/>
    </row>
    <row r="668" spans="3:3">
      <c r="C668" s="3"/>
    </row>
    <row r="669" spans="3:3">
      <c r="C669" s="3"/>
    </row>
    <row r="670" spans="3:3">
      <c r="C670" s="3"/>
    </row>
    <row r="671" spans="3:3">
      <c r="C671" s="3"/>
    </row>
    <row r="672" spans="3:3">
      <c r="C672" s="3"/>
    </row>
    <row r="673" spans="3:3">
      <c r="C673" s="3"/>
    </row>
    <row r="674" spans="3:3">
      <c r="C674" s="3"/>
    </row>
    <row r="675" spans="3:3">
      <c r="C675" s="3"/>
    </row>
    <row r="676" spans="3:3">
      <c r="C676" s="3"/>
    </row>
    <row r="677" spans="3:3">
      <c r="C677" s="3"/>
    </row>
    <row r="678" spans="3:3">
      <c r="C678" s="3"/>
    </row>
    <row r="679" spans="3:3">
      <c r="C679" s="3"/>
    </row>
    <row r="680" spans="3:3">
      <c r="C680" s="3"/>
    </row>
    <row r="681" spans="3:3">
      <c r="C681" s="3"/>
    </row>
    <row r="682" spans="3:3">
      <c r="C682" s="3"/>
    </row>
    <row r="683" spans="3:3">
      <c r="C683" s="3"/>
    </row>
    <row r="684" spans="3:3">
      <c r="C684" s="3"/>
    </row>
    <row r="685" spans="3:3">
      <c r="C685" s="3"/>
    </row>
    <row r="686" spans="3:3">
      <c r="C686" s="3"/>
    </row>
    <row r="687" spans="3:3">
      <c r="C687" s="3"/>
    </row>
    <row r="688" spans="3:3">
      <c r="C688" s="3"/>
    </row>
    <row r="689" spans="3:3">
      <c r="C689" s="3"/>
    </row>
    <row r="690" spans="3:3">
      <c r="C690" s="3"/>
    </row>
    <row r="691" spans="3:3">
      <c r="C691" s="3"/>
    </row>
    <row r="692" spans="3:3">
      <c r="C692" s="3"/>
    </row>
    <row r="693" spans="3:3">
      <c r="C693" s="3"/>
    </row>
    <row r="694" spans="3:3">
      <c r="C694" s="3"/>
    </row>
    <row r="695" spans="3:3">
      <c r="C695" s="3"/>
    </row>
    <row r="696" spans="3:3">
      <c r="C696" s="3"/>
    </row>
    <row r="697" spans="3:3">
      <c r="C697" s="3"/>
    </row>
    <row r="698" spans="3:3">
      <c r="C698" s="3"/>
    </row>
    <row r="699" spans="3:3">
      <c r="C699" s="3"/>
    </row>
    <row r="700" spans="3:3">
      <c r="C700" s="3"/>
    </row>
    <row r="701" spans="3:3">
      <c r="C701" s="3"/>
    </row>
    <row r="702" spans="3:3">
      <c r="C702" s="3"/>
    </row>
    <row r="703" spans="3:3">
      <c r="C703" s="3"/>
    </row>
    <row r="704" spans="3:3">
      <c r="C704" s="3"/>
    </row>
    <row r="705" spans="3:3">
      <c r="C705" s="3"/>
    </row>
    <row r="706" spans="3:3">
      <c r="C706" s="3"/>
    </row>
    <row r="707" spans="3:3">
      <c r="C707" s="3"/>
    </row>
    <row r="708" spans="3:3">
      <c r="C708" s="3"/>
    </row>
    <row r="709" spans="3:3">
      <c r="C709" s="3"/>
    </row>
    <row r="710" spans="3:3">
      <c r="C710" s="3"/>
    </row>
    <row r="711" spans="3:3">
      <c r="C711" s="3"/>
    </row>
    <row r="712" spans="3:3">
      <c r="C712" s="3"/>
    </row>
    <row r="713" spans="3:3">
      <c r="C713" s="3"/>
    </row>
    <row r="714" spans="3:3">
      <c r="C714" s="3"/>
    </row>
    <row r="715" spans="3:3">
      <c r="C715" s="3"/>
    </row>
    <row r="716" spans="3:3">
      <c r="C716" s="3"/>
    </row>
    <row r="717" spans="3:3">
      <c r="C717" s="3"/>
    </row>
    <row r="718" spans="3:3">
      <c r="C718" s="3"/>
    </row>
    <row r="719" spans="3:3">
      <c r="C719" s="3"/>
    </row>
    <row r="720" spans="3:3">
      <c r="C720" s="3"/>
    </row>
    <row r="721" spans="3:3">
      <c r="C721" s="3"/>
    </row>
    <row r="722" spans="3:3">
      <c r="C722" s="3"/>
    </row>
    <row r="723" spans="3:3">
      <c r="C723" s="3"/>
    </row>
    <row r="724" spans="3:3">
      <c r="C724" s="3"/>
    </row>
    <row r="725" spans="3:3">
      <c r="C725" s="3"/>
    </row>
    <row r="726" spans="3:3">
      <c r="C726" s="3"/>
    </row>
    <row r="727" spans="3:3">
      <c r="C727" s="3"/>
    </row>
    <row r="728" spans="3:3">
      <c r="C728" s="3"/>
    </row>
    <row r="729" spans="3:3">
      <c r="C729" s="3"/>
    </row>
    <row r="730" spans="3:3">
      <c r="C730" s="3"/>
    </row>
    <row r="731" spans="3:3">
      <c r="C731" s="3"/>
    </row>
    <row r="732" spans="3:3">
      <c r="C732" s="3"/>
    </row>
    <row r="733" spans="3:3">
      <c r="C733" s="3"/>
    </row>
    <row r="734" spans="3:3">
      <c r="C734" s="3"/>
    </row>
    <row r="735" spans="3:3">
      <c r="C735" s="3"/>
    </row>
    <row r="736" spans="3:3">
      <c r="C736" s="3"/>
    </row>
    <row r="737" spans="3:3">
      <c r="C737" s="3"/>
    </row>
    <row r="738" spans="3:3">
      <c r="C738" s="3"/>
    </row>
    <row r="739" spans="3:3">
      <c r="C739" s="3"/>
    </row>
    <row r="740" spans="3:3">
      <c r="C740" s="3"/>
    </row>
    <row r="741" spans="3:3">
      <c r="C741" s="3"/>
    </row>
    <row r="742" spans="3:3">
      <c r="C742" s="3"/>
    </row>
    <row r="743" spans="3:3">
      <c r="C743" s="3"/>
    </row>
    <row r="744" spans="3:3">
      <c r="C744" s="3"/>
    </row>
    <row r="745" spans="3:3">
      <c r="C745" s="3"/>
    </row>
    <row r="746" spans="3:3">
      <c r="C746" s="3"/>
    </row>
    <row r="747" spans="3:3">
      <c r="C747" s="3"/>
    </row>
    <row r="748" spans="3:3">
      <c r="C748" s="3"/>
    </row>
    <row r="749" spans="3:3">
      <c r="C749" s="3"/>
    </row>
    <row r="750" spans="3:3">
      <c r="C750" s="3"/>
    </row>
    <row r="751" spans="3:3">
      <c r="C751" s="3"/>
    </row>
    <row r="752" spans="3:3">
      <c r="C752" s="3"/>
    </row>
    <row r="753" spans="3:3">
      <c r="C753" s="3"/>
    </row>
    <row r="754" spans="3:3">
      <c r="C754" s="3"/>
    </row>
    <row r="755" spans="3:3">
      <c r="C755" s="3"/>
    </row>
    <row r="756" spans="3:3">
      <c r="C756" s="3"/>
    </row>
    <row r="757" spans="3:3">
      <c r="C757" s="3"/>
    </row>
    <row r="758" spans="3:3">
      <c r="C758" s="3"/>
    </row>
    <row r="759" spans="3:3">
      <c r="C759" s="3"/>
    </row>
    <row r="760" spans="3:3">
      <c r="C760" s="3"/>
    </row>
    <row r="761" spans="3:3">
      <c r="C761" s="3"/>
    </row>
    <row r="762" spans="3:3">
      <c r="C762" s="3"/>
    </row>
    <row r="763" spans="3:3">
      <c r="C763" s="3"/>
    </row>
    <row r="764" spans="3:3">
      <c r="C764" s="3"/>
    </row>
    <row r="765" spans="3:3">
      <c r="C765" s="3"/>
    </row>
    <row r="766" spans="3:3">
      <c r="C766" s="3"/>
    </row>
    <row r="767" spans="3:3">
      <c r="C767" s="3"/>
    </row>
    <row r="768" spans="3:3">
      <c r="C768" s="3"/>
    </row>
    <row r="769" spans="3:3">
      <c r="C769" s="3"/>
    </row>
    <row r="770" spans="3:3">
      <c r="C770" s="3"/>
    </row>
    <row r="771" spans="3:3">
      <c r="C771" s="3"/>
    </row>
    <row r="772" spans="3:3">
      <c r="C772" s="3"/>
    </row>
    <row r="773" spans="3:3">
      <c r="C773" s="3"/>
    </row>
    <row r="774" spans="3:3">
      <c r="C774" s="3"/>
    </row>
    <row r="775" spans="3:3">
      <c r="C775" s="3"/>
    </row>
    <row r="776" spans="3:3">
      <c r="C776" s="3"/>
    </row>
    <row r="777" spans="3:3">
      <c r="C777" s="3"/>
    </row>
    <row r="778" spans="3:3">
      <c r="C778" s="3"/>
    </row>
    <row r="779" spans="3:3">
      <c r="C779" s="3"/>
    </row>
    <row r="780" spans="3:3">
      <c r="C780" s="3"/>
    </row>
    <row r="781" spans="3:3">
      <c r="C781" s="3"/>
    </row>
    <row r="782" spans="3:3">
      <c r="C782" s="3"/>
    </row>
    <row r="783" spans="3:3">
      <c r="C783" s="3"/>
    </row>
    <row r="784" spans="3:3">
      <c r="C784" s="3"/>
    </row>
    <row r="785" spans="3:3">
      <c r="C785" s="3"/>
    </row>
    <row r="786" spans="3:3">
      <c r="C786" s="3"/>
    </row>
    <row r="787" spans="3:3">
      <c r="C787" s="3"/>
    </row>
    <row r="788" spans="3:3">
      <c r="C788" s="3"/>
    </row>
    <row r="789" spans="3:3">
      <c r="C789" s="3"/>
    </row>
    <row r="790" spans="3:3">
      <c r="C790" s="3"/>
    </row>
    <row r="791" spans="3:3">
      <c r="C791" s="3"/>
    </row>
    <row r="792" spans="3:3">
      <c r="C792" s="3"/>
    </row>
    <row r="793" spans="3:3">
      <c r="C793" s="3"/>
    </row>
    <row r="794" spans="3:3">
      <c r="C794" s="3"/>
    </row>
    <row r="795" spans="3:3">
      <c r="C795" s="3"/>
    </row>
    <row r="796" spans="3:3">
      <c r="C796" s="3"/>
    </row>
    <row r="797" spans="3:3">
      <c r="C797" s="3"/>
    </row>
    <row r="798" spans="3:3">
      <c r="C798" s="3"/>
    </row>
    <row r="799" spans="3:3">
      <c r="C799" s="3"/>
    </row>
    <row r="800" spans="3:3">
      <c r="C800" s="3"/>
    </row>
    <row r="801" spans="3:3">
      <c r="C801" s="3"/>
    </row>
    <row r="802" spans="3:3">
      <c r="C802" s="3"/>
    </row>
    <row r="803" spans="3:3">
      <c r="C803" s="3"/>
    </row>
    <row r="804" spans="3:3">
      <c r="C804" s="3"/>
    </row>
    <row r="805" spans="3:3">
      <c r="C805" s="3"/>
    </row>
    <row r="806" spans="3:3">
      <c r="C806" s="3"/>
    </row>
    <row r="807" spans="3:3">
      <c r="C807" s="3"/>
    </row>
    <row r="808" spans="3:3">
      <c r="C808" s="3"/>
    </row>
    <row r="809" spans="3:3">
      <c r="C809" s="3"/>
    </row>
    <row r="810" spans="3:3">
      <c r="C810" s="3"/>
    </row>
    <row r="811" spans="3:3">
      <c r="C811" s="3"/>
    </row>
    <row r="812" spans="3:3">
      <c r="C812" s="3"/>
    </row>
    <row r="813" spans="3:3">
      <c r="C813" s="3"/>
    </row>
    <row r="814" spans="3:3">
      <c r="C814" s="3"/>
    </row>
    <row r="815" spans="3:3">
      <c r="C815" s="3"/>
    </row>
    <row r="816" spans="3:3">
      <c r="C816" s="3"/>
    </row>
    <row r="817" spans="3:3">
      <c r="C817" s="3"/>
    </row>
    <row r="818" spans="3:3">
      <c r="C818" s="3"/>
    </row>
    <row r="819" spans="3:3">
      <c r="C819" s="3"/>
    </row>
    <row r="820" spans="3:3">
      <c r="C820" s="3"/>
    </row>
    <row r="821" spans="3:3">
      <c r="C821" s="3"/>
    </row>
    <row r="822" spans="3:3">
      <c r="C822" s="3"/>
    </row>
    <row r="823" spans="3:3">
      <c r="C823" s="3"/>
    </row>
    <row r="824" spans="3:3">
      <c r="C824" s="3"/>
    </row>
    <row r="825" spans="3:3">
      <c r="C825" s="3"/>
    </row>
    <row r="826" spans="3:3">
      <c r="C826" s="3"/>
    </row>
    <row r="827" spans="3:3">
      <c r="C827" s="3"/>
    </row>
    <row r="828" spans="3:3">
      <c r="C828" s="3"/>
    </row>
    <row r="829" spans="3:3">
      <c r="C829" s="3"/>
    </row>
    <row r="830" spans="3:3">
      <c r="C830" s="3"/>
    </row>
    <row r="831" spans="3:3">
      <c r="C831" s="3"/>
    </row>
    <row r="832" spans="3:3">
      <c r="C832" s="3"/>
    </row>
    <row r="833" spans="3:3">
      <c r="C833" s="3"/>
    </row>
    <row r="834" spans="3:3">
      <c r="C834" s="3"/>
    </row>
    <row r="835" spans="3:3">
      <c r="C835" s="3"/>
    </row>
    <row r="836" spans="3:3">
      <c r="C836" s="3"/>
    </row>
    <row r="837" spans="3:3">
      <c r="C837" s="3"/>
    </row>
    <row r="838" spans="3:3">
      <c r="C838" s="3"/>
    </row>
    <row r="839" spans="3:3">
      <c r="C839" s="3"/>
    </row>
    <row r="840" spans="3:3">
      <c r="C840" s="3"/>
    </row>
    <row r="841" spans="3:3">
      <c r="C841" s="3"/>
    </row>
    <row r="842" spans="3:3">
      <c r="C842" s="3"/>
    </row>
    <row r="843" spans="3:3">
      <c r="C843" s="3"/>
    </row>
    <row r="844" spans="3:3">
      <c r="C844" s="3"/>
    </row>
    <row r="845" spans="3:3">
      <c r="C845" s="3"/>
    </row>
    <row r="846" spans="3:3">
      <c r="C846" s="3"/>
    </row>
    <row r="847" spans="3:3">
      <c r="C847" s="3"/>
    </row>
    <row r="848" spans="3:3">
      <c r="C848" s="3"/>
    </row>
    <row r="849" spans="3:3">
      <c r="C849" s="3"/>
    </row>
    <row r="850" spans="3:3">
      <c r="C850" s="3"/>
    </row>
    <row r="851" spans="3:3">
      <c r="C851" s="3"/>
    </row>
    <row r="852" spans="3:3">
      <c r="C852" s="3"/>
    </row>
    <row r="853" spans="3:3">
      <c r="C853" s="3"/>
    </row>
    <row r="854" spans="3:3">
      <c r="C854" s="3"/>
    </row>
    <row r="855" spans="3:3">
      <c r="C855" s="3"/>
    </row>
    <row r="856" spans="3:3">
      <c r="C856" s="3"/>
    </row>
    <row r="857" spans="3:3">
      <c r="C857" s="3"/>
    </row>
    <row r="858" spans="3:3">
      <c r="C858" s="3"/>
    </row>
    <row r="859" spans="3:3">
      <c r="C859" s="3"/>
    </row>
    <row r="860" spans="3:3">
      <c r="C860" s="3"/>
    </row>
    <row r="861" spans="3:3">
      <c r="C861" s="3"/>
    </row>
    <row r="862" spans="3:3">
      <c r="C862" s="3"/>
    </row>
    <row r="863" spans="3:3">
      <c r="C863" s="3"/>
    </row>
    <row r="864" spans="3:3">
      <c r="C864" s="3"/>
    </row>
    <row r="865" spans="3:3">
      <c r="C865" s="3"/>
    </row>
    <row r="866" spans="3:3">
      <c r="C866" s="3"/>
    </row>
    <row r="867" spans="3:3">
      <c r="C867" s="3"/>
    </row>
    <row r="868" spans="3:3">
      <c r="C868" s="3"/>
    </row>
    <row r="869" spans="3:3">
      <c r="C869" s="3"/>
    </row>
    <row r="870" spans="3:3">
      <c r="C870" s="3"/>
    </row>
    <row r="871" spans="3:3">
      <c r="C871" s="3"/>
    </row>
    <row r="872" spans="3:3">
      <c r="C872" s="3"/>
    </row>
    <row r="873" spans="3:3">
      <c r="C873" s="3"/>
    </row>
    <row r="874" spans="3:3">
      <c r="C874" s="3"/>
    </row>
    <row r="875" spans="3:3">
      <c r="C875" s="3"/>
    </row>
    <row r="876" spans="3:3">
      <c r="C876" s="3"/>
    </row>
    <row r="877" spans="3:3">
      <c r="C877" s="3"/>
    </row>
    <row r="878" spans="3:3">
      <c r="C878" s="3"/>
    </row>
    <row r="879" spans="3:3">
      <c r="C879" s="3"/>
    </row>
    <row r="880" spans="3:3">
      <c r="C880" s="3"/>
    </row>
    <row r="881" spans="3:3">
      <c r="C881" s="3"/>
    </row>
    <row r="882" spans="3:3">
      <c r="C882" s="3"/>
    </row>
    <row r="883" spans="3:3">
      <c r="C883" s="3"/>
    </row>
    <row r="884" spans="3:3">
      <c r="C884" s="3"/>
    </row>
    <row r="885" spans="3:3">
      <c r="C885" s="3"/>
    </row>
    <row r="886" spans="3:3">
      <c r="C886" s="3"/>
    </row>
    <row r="887" spans="3:3">
      <c r="C887" s="3"/>
    </row>
    <row r="888" spans="3:3">
      <c r="C888" s="3"/>
    </row>
    <row r="889" spans="3:3">
      <c r="C889" s="3"/>
    </row>
    <row r="890" spans="3:3">
      <c r="C890" s="3"/>
    </row>
    <row r="891" spans="3:3">
      <c r="C891" s="3"/>
    </row>
    <row r="892" spans="3:3">
      <c r="C892" s="3"/>
    </row>
    <row r="893" spans="3:3">
      <c r="C893" s="3"/>
    </row>
    <row r="894" spans="3:3">
      <c r="C894" s="3"/>
    </row>
    <row r="895" spans="3:3">
      <c r="C895" s="3"/>
    </row>
    <row r="896" spans="3:3">
      <c r="C896" s="3"/>
    </row>
    <row r="897" spans="3:3">
      <c r="C897" s="3"/>
    </row>
    <row r="898" spans="3:3">
      <c r="C898" s="3"/>
    </row>
    <row r="899" spans="3:3">
      <c r="C899" s="3"/>
    </row>
    <row r="900" spans="3:3">
      <c r="C900" s="3"/>
    </row>
    <row r="901" spans="3:3">
      <c r="C901" s="3"/>
    </row>
    <row r="902" spans="3:3">
      <c r="C902" s="3"/>
    </row>
    <row r="903" spans="3:3">
      <c r="C903" s="3"/>
    </row>
    <row r="904" spans="3:3">
      <c r="C904" s="3"/>
    </row>
    <row r="905" spans="3:3">
      <c r="C905" s="3"/>
    </row>
    <row r="906" spans="3:3">
      <c r="C906" s="3"/>
    </row>
    <row r="907" spans="3:3">
      <c r="C907" s="3"/>
    </row>
    <row r="908" spans="3:3">
      <c r="C908" s="3"/>
    </row>
    <row r="909" spans="3:3">
      <c r="C909" s="3"/>
    </row>
    <row r="910" spans="3:3">
      <c r="C910" s="3"/>
    </row>
    <row r="911" spans="3:3">
      <c r="C911" s="3"/>
    </row>
    <row r="912" spans="3:3">
      <c r="C912" s="3"/>
    </row>
    <row r="913" spans="3:3">
      <c r="C913" s="3"/>
    </row>
    <row r="914" spans="3:3">
      <c r="C914" s="3"/>
    </row>
    <row r="915" spans="3:3">
      <c r="C915" s="3"/>
    </row>
    <row r="916" spans="3:3">
      <c r="C916" s="3"/>
    </row>
    <row r="917" spans="3:3">
      <c r="C917" s="3"/>
    </row>
    <row r="918" spans="3:3">
      <c r="C918" s="3"/>
    </row>
    <row r="919" spans="3:3">
      <c r="C919" s="3"/>
    </row>
    <row r="920" spans="3:3">
      <c r="C920" s="3"/>
    </row>
    <row r="921" spans="3:3">
      <c r="C921" s="3"/>
    </row>
    <row r="922" spans="3:3">
      <c r="C922" s="3"/>
    </row>
    <row r="923" spans="3:3">
      <c r="C923" s="3"/>
    </row>
    <row r="924" spans="3:3">
      <c r="C924" s="3"/>
    </row>
    <row r="925" spans="3:3">
      <c r="C925" s="3"/>
    </row>
    <row r="926" spans="3:3">
      <c r="C926" s="3"/>
    </row>
    <row r="927" spans="3:3">
      <c r="C927" s="3"/>
    </row>
    <row r="928" spans="3:3">
      <c r="C928" s="3"/>
    </row>
    <row r="929" spans="3:3">
      <c r="C929" s="3"/>
    </row>
    <row r="930" spans="3:3">
      <c r="C930" s="3"/>
    </row>
    <row r="931" spans="3:3">
      <c r="C931" s="3"/>
    </row>
    <row r="932" spans="3:3">
      <c r="C932" s="3"/>
    </row>
    <row r="933" spans="3:3">
      <c r="C933" s="3"/>
    </row>
    <row r="934" spans="3:3">
      <c r="C934" s="3"/>
    </row>
    <row r="935" spans="3:3">
      <c r="C935" s="3"/>
    </row>
    <row r="936" spans="3:3">
      <c r="C936" s="3"/>
    </row>
    <row r="937" spans="3:3">
      <c r="C937" s="3"/>
    </row>
    <row r="938" spans="3:3">
      <c r="C938" s="3"/>
    </row>
    <row r="939" spans="3:3">
      <c r="C939" s="3"/>
    </row>
    <row r="940" spans="3:3">
      <c r="C940" s="3"/>
    </row>
    <row r="941" spans="3:3">
      <c r="C941" s="3"/>
    </row>
    <row r="942" spans="3:3">
      <c r="C942" s="3"/>
    </row>
    <row r="943" spans="3:3">
      <c r="C943" s="3"/>
    </row>
    <row r="944" spans="3:3">
      <c r="C944" s="3"/>
    </row>
    <row r="945" spans="3:3">
      <c r="C945" s="3"/>
    </row>
    <row r="946" spans="3:3">
      <c r="C946" s="3"/>
    </row>
    <row r="947" spans="3:3">
      <c r="C947" s="3"/>
    </row>
    <row r="948" spans="3:3">
      <c r="C948" s="3"/>
    </row>
    <row r="949" spans="3:3">
      <c r="C949" s="3"/>
    </row>
    <row r="950" spans="3:3">
      <c r="C950" s="3"/>
    </row>
    <row r="951" spans="3:3">
      <c r="C951" s="3"/>
    </row>
    <row r="952" spans="3:3">
      <c r="C952" s="3"/>
    </row>
    <row r="953" spans="3:3">
      <c r="C953" s="3"/>
    </row>
    <row r="954" spans="3:3">
      <c r="C954" s="3"/>
    </row>
    <row r="955" spans="3:3">
      <c r="C955" s="3"/>
    </row>
    <row r="956" spans="3:3">
      <c r="C956" s="3"/>
    </row>
    <row r="957" spans="3:3">
      <c r="C957" s="3"/>
    </row>
    <row r="958" spans="3:3">
      <c r="C958" s="3"/>
    </row>
    <row r="959" spans="3:3">
      <c r="C959" s="3"/>
    </row>
    <row r="960" spans="3:3">
      <c r="C960" s="3"/>
    </row>
    <row r="961" spans="3:3">
      <c r="C961" s="3"/>
    </row>
    <row r="962" spans="3:3">
      <c r="C962" s="3"/>
    </row>
    <row r="963" spans="3:3">
      <c r="C963" s="3"/>
    </row>
    <row r="964" spans="3:3">
      <c r="C964" s="3"/>
    </row>
    <row r="965" spans="3:3">
      <c r="C965" s="3"/>
    </row>
    <row r="966" spans="3:3">
      <c r="C966" s="3"/>
    </row>
    <row r="967" spans="3:3">
      <c r="C967" s="3"/>
    </row>
    <row r="968" spans="3:3">
      <c r="C968" s="3"/>
    </row>
    <row r="969" spans="3:3">
      <c r="C969" s="3"/>
    </row>
    <row r="970" spans="3:3">
      <c r="C970" s="3"/>
    </row>
    <row r="971" spans="3:3">
      <c r="C971" s="3"/>
    </row>
    <row r="972" spans="3:3">
      <c r="C972" s="3"/>
    </row>
    <row r="973" spans="3:3">
      <c r="C973" s="3"/>
    </row>
    <row r="974" spans="3:3">
      <c r="C974" s="3"/>
    </row>
    <row r="975" spans="3:3">
      <c r="C975" s="3"/>
    </row>
    <row r="976" spans="3:3">
      <c r="C976" s="3"/>
    </row>
    <row r="977" spans="3:3">
      <c r="C977" s="3"/>
    </row>
    <row r="978" spans="3:3">
      <c r="C978" s="3"/>
    </row>
    <row r="979" spans="3:3">
      <c r="C979" s="3"/>
    </row>
    <row r="980" spans="3:3">
      <c r="C980" s="3"/>
    </row>
    <row r="981" spans="3:3">
      <c r="C981" s="3"/>
    </row>
    <row r="982" spans="3:3">
      <c r="C982" s="3"/>
    </row>
    <row r="983" spans="3:3">
      <c r="C983" s="3"/>
    </row>
    <row r="984" spans="3:3">
      <c r="C984" s="3"/>
    </row>
    <row r="985" spans="3:3">
      <c r="C985" s="3"/>
    </row>
    <row r="986" spans="3:3">
      <c r="C986" s="3"/>
    </row>
    <row r="987" spans="3:3">
      <c r="C987" s="3"/>
    </row>
    <row r="988" spans="3:3">
      <c r="C988" s="3"/>
    </row>
    <row r="989" spans="3:3">
      <c r="C989" s="3"/>
    </row>
    <row r="990" spans="3:3">
      <c r="C990" s="3"/>
    </row>
    <row r="991" spans="3:3">
      <c r="C991" s="3"/>
    </row>
    <row r="992" spans="3:3">
      <c r="C992" s="3"/>
    </row>
    <row r="993" spans="3:3">
      <c r="C993" s="3"/>
    </row>
    <row r="994" spans="3:3">
      <c r="C994" s="3"/>
    </row>
    <row r="995" spans="3:3">
      <c r="C995" s="3"/>
    </row>
    <row r="996" spans="3:3">
      <c r="C996" s="3"/>
    </row>
    <row r="997" spans="3:3">
      <c r="C997" s="3"/>
    </row>
    <row r="998" spans="3:3">
      <c r="C998" s="3"/>
    </row>
    <row r="999" spans="3:3">
      <c r="C999" s="3"/>
    </row>
    <row r="1000" spans="3:3">
      <c r="C1000" s="3"/>
    </row>
    <row r="1001" spans="3:3">
      <c r="C1001" s="3"/>
    </row>
    <row r="1002" spans="3:3">
      <c r="C1002" s="3"/>
    </row>
    <row r="1003" spans="3:3">
      <c r="C1003" s="3"/>
    </row>
    <row r="1004" spans="3:3">
      <c r="C1004" s="3"/>
    </row>
    <row r="1005" spans="3:3">
      <c r="C1005" s="3"/>
    </row>
    <row r="1006" spans="3:3">
      <c r="C1006" s="3"/>
    </row>
    <row r="1007" spans="3:3">
      <c r="C1007" s="3"/>
    </row>
    <row r="1008" spans="3:3">
      <c r="C1008" s="3"/>
    </row>
    <row r="1009" spans="3:3">
      <c r="C1009" s="3"/>
    </row>
    <row r="1010" spans="3:3">
      <c r="C1010" s="3"/>
    </row>
    <row r="1011" spans="3:3">
      <c r="C1011" s="3"/>
    </row>
    <row r="1012" spans="3:3">
      <c r="C1012" s="3"/>
    </row>
    <row r="1013" spans="3:3">
      <c r="C1013" s="3"/>
    </row>
    <row r="1014" spans="3:3">
      <c r="C1014" s="3"/>
    </row>
    <row r="1015" spans="3:3">
      <c r="C1015" s="3"/>
    </row>
    <row r="1016" spans="3:3">
      <c r="C1016" s="3"/>
    </row>
    <row r="1017" spans="3:3">
      <c r="C1017" s="3"/>
    </row>
    <row r="1018" spans="3:3">
      <c r="C1018" s="3"/>
    </row>
    <row r="1019" spans="3:3">
      <c r="C1019" s="3"/>
    </row>
    <row r="1020" spans="3:3">
      <c r="C1020" s="3"/>
    </row>
    <row r="1021" spans="3:3">
      <c r="C1021" s="3"/>
    </row>
    <row r="1022" spans="3:3">
      <c r="C1022" s="3"/>
    </row>
    <row r="1023" spans="3:3">
      <c r="C1023" s="3"/>
    </row>
    <row r="1024" spans="3:3">
      <c r="C1024" s="3"/>
    </row>
    <row r="1025" spans="3:3">
      <c r="C1025" s="3"/>
    </row>
    <row r="1026" spans="3:3">
      <c r="C1026" s="3"/>
    </row>
    <row r="1027" spans="3:3">
      <c r="C1027" s="3"/>
    </row>
    <row r="1028" spans="3:3">
      <c r="C1028" s="3"/>
    </row>
    <row r="1029" spans="3:3">
      <c r="C1029" s="3"/>
    </row>
    <row r="1030" spans="3:3">
      <c r="C1030" s="3"/>
    </row>
    <row r="1031" spans="3:3">
      <c r="C1031" s="3"/>
    </row>
    <row r="1032" spans="3:3">
      <c r="C1032" s="3"/>
    </row>
    <row r="1033" spans="3:3">
      <c r="C1033" s="3"/>
    </row>
    <row r="1034" spans="3:3">
      <c r="C1034" s="3"/>
    </row>
    <row r="1035" spans="3:3">
      <c r="C1035" s="3"/>
    </row>
    <row r="1036" spans="3:3">
      <c r="C1036" s="3"/>
    </row>
    <row r="1037" spans="3:3">
      <c r="C1037" s="3"/>
    </row>
    <row r="1038" spans="3:3">
      <c r="C1038" s="3"/>
    </row>
    <row r="1039" spans="3:3">
      <c r="C1039" s="3"/>
    </row>
    <row r="1040" spans="3:3">
      <c r="C1040" s="3"/>
    </row>
    <row r="1041" spans="3:3">
      <c r="C1041" s="3"/>
    </row>
    <row r="1042" spans="3:3">
      <c r="C1042" s="3"/>
    </row>
    <row r="1043" spans="3:3">
      <c r="C1043" s="3"/>
    </row>
    <row r="1044" spans="3:3">
      <c r="C1044" s="3"/>
    </row>
    <row r="1045" spans="3:3">
      <c r="C1045" s="3"/>
    </row>
    <row r="1046" spans="3:3">
      <c r="C1046" s="3"/>
    </row>
    <row r="1047" spans="3:3">
      <c r="C1047" s="3"/>
    </row>
    <row r="1048" spans="3:3">
      <c r="C1048" s="3"/>
    </row>
    <row r="1049" spans="3:3">
      <c r="C1049" s="3"/>
    </row>
    <row r="1050" spans="3:3">
      <c r="C1050" s="3"/>
    </row>
    <row r="1051" spans="3:3">
      <c r="C1051" s="3"/>
    </row>
    <row r="1052" spans="3:3">
      <c r="C1052" s="3"/>
    </row>
    <row r="1053" spans="3:3">
      <c r="C1053" s="3"/>
    </row>
    <row r="1054" spans="3:3">
      <c r="C1054" s="3"/>
    </row>
    <row r="1055" spans="3:3">
      <c r="C1055" s="3"/>
    </row>
    <row r="1056" spans="3:3">
      <c r="C1056" s="3"/>
    </row>
    <row r="1057" spans="3:3">
      <c r="C1057" s="3"/>
    </row>
    <row r="1058" spans="3:3">
      <c r="C1058" s="3"/>
    </row>
    <row r="1059" spans="3:3">
      <c r="C1059" s="3"/>
    </row>
    <row r="1060" spans="3:3">
      <c r="C1060" s="3"/>
    </row>
    <row r="1061" spans="3:3">
      <c r="C1061" s="3"/>
    </row>
    <row r="1062" spans="3:3">
      <c r="C1062" s="3"/>
    </row>
    <row r="1063" spans="3:3">
      <c r="C1063" s="3"/>
    </row>
    <row r="1064" spans="3:3">
      <c r="C1064" s="3"/>
    </row>
    <row r="1065" spans="3:3">
      <c r="C1065" s="3"/>
    </row>
    <row r="1066" spans="3:3">
      <c r="C1066" s="3"/>
    </row>
    <row r="1067" spans="3:3">
      <c r="C1067" s="3"/>
    </row>
    <row r="1068" spans="3:3">
      <c r="C1068" s="3"/>
    </row>
    <row r="1069" spans="3:3">
      <c r="C1069" s="3"/>
    </row>
    <row r="1070" spans="3:3">
      <c r="C1070" s="3"/>
    </row>
    <row r="1071" spans="3:3">
      <c r="C1071" s="3"/>
    </row>
    <row r="1072" spans="3:3">
      <c r="C1072" s="3"/>
    </row>
    <row r="1073" spans="3:3">
      <c r="C1073" s="3"/>
    </row>
    <row r="1074" spans="3:3">
      <c r="C1074" s="3"/>
    </row>
    <row r="1075" spans="3:3">
      <c r="C1075" s="3"/>
    </row>
    <row r="1076" spans="3:3">
      <c r="C1076" s="3"/>
    </row>
    <row r="1077" spans="3:3">
      <c r="C1077" s="3"/>
    </row>
    <row r="1078" spans="3:3">
      <c r="C1078" s="3"/>
    </row>
    <row r="1079" spans="3:3">
      <c r="C1079" s="3"/>
    </row>
    <row r="1080" spans="3:3">
      <c r="C1080" s="3"/>
    </row>
    <row r="1081" spans="3:3">
      <c r="C1081" s="3"/>
    </row>
    <row r="1082" spans="3:3">
      <c r="C1082" s="3"/>
    </row>
    <row r="1083" spans="3:3">
      <c r="C1083" s="3"/>
    </row>
    <row r="1084" spans="3:3">
      <c r="C1084" s="3"/>
    </row>
    <row r="1085" spans="3:3">
      <c r="C1085" s="3"/>
    </row>
    <row r="1086" spans="3:3">
      <c r="C1086" s="3"/>
    </row>
    <row r="1087" spans="3:3">
      <c r="C1087" s="3"/>
    </row>
    <row r="1088" spans="3:3">
      <c r="C1088" s="3"/>
    </row>
    <row r="1089" spans="3:3">
      <c r="C1089" s="3"/>
    </row>
    <row r="1090" spans="3:3">
      <c r="C1090" s="3"/>
    </row>
    <row r="1091" spans="3:3">
      <c r="C1091" s="3"/>
    </row>
    <row r="1092" spans="3:3">
      <c r="C1092" s="3"/>
    </row>
    <row r="1093" spans="3:3">
      <c r="C1093" s="3"/>
    </row>
    <row r="1094" spans="3:3">
      <c r="C1094" s="3"/>
    </row>
    <row r="1095" spans="3:3">
      <c r="C1095" s="3"/>
    </row>
    <row r="1096" spans="3:3">
      <c r="C1096" s="3"/>
    </row>
    <row r="1097" spans="3:3">
      <c r="C1097" s="3"/>
    </row>
    <row r="1098" spans="3:3">
      <c r="C1098" s="3"/>
    </row>
    <row r="1099" spans="3:3">
      <c r="C1099" s="3"/>
    </row>
    <row r="1100" spans="3:3">
      <c r="C1100" s="3"/>
    </row>
    <row r="1101" spans="3:3">
      <c r="C1101" s="3"/>
    </row>
    <row r="1102" spans="3:3">
      <c r="C1102" s="3"/>
    </row>
    <row r="1103" spans="3:3">
      <c r="C1103" s="3"/>
    </row>
    <row r="1104" spans="3:3">
      <c r="C1104" s="3"/>
    </row>
    <row r="1105" spans="3:3">
      <c r="C1105" s="3"/>
    </row>
    <row r="1106" spans="3:3">
      <c r="C1106" s="3"/>
    </row>
    <row r="1107" spans="3:3">
      <c r="C1107" s="3"/>
    </row>
    <row r="1108" spans="3:3">
      <c r="C1108" s="3"/>
    </row>
    <row r="1109" spans="3:3">
      <c r="C1109" s="3"/>
    </row>
    <row r="1110" spans="3:3">
      <c r="C1110" s="3"/>
    </row>
    <row r="1111" spans="3:3">
      <c r="C1111" s="3"/>
    </row>
    <row r="1112" spans="3:3">
      <c r="C1112" s="3"/>
    </row>
    <row r="1113" spans="3:3">
      <c r="C1113" s="3"/>
    </row>
    <row r="1114" spans="3:3">
      <c r="C1114" s="3"/>
    </row>
    <row r="1115" spans="3:3">
      <c r="C1115" s="3"/>
    </row>
    <row r="1116" spans="3:3">
      <c r="C1116" s="3"/>
    </row>
    <row r="1117" spans="3:3">
      <c r="C1117" s="3"/>
    </row>
    <row r="1118" spans="3:3">
      <c r="C1118" s="3"/>
    </row>
    <row r="1119" spans="3:3">
      <c r="C1119" s="3"/>
    </row>
    <row r="1120" spans="3:3">
      <c r="C1120" s="3"/>
    </row>
    <row r="1121" spans="3:3">
      <c r="C1121" s="3"/>
    </row>
    <row r="1122" spans="3:3">
      <c r="C1122" s="3"/>
    </row>
    <row r="1123" spans="3:3">
      <c r="C1123" s="3"/>
    </row>
    <row r="1124" spans="3:3">
      <c r="C1124" s="3"/>
    </row>
    <row r="1125" spans="3:3">
      <c r="C1125" s="3"/>
    </row>
    <row r="1126" spans="3:3">
      <c r="C1126" s="3"/>
    </row>
    <row r="1127" spans="3:3">
      <c r="C1127" s="3"/>
    </row>
    <row r="1128" spans="3:3">
      <c r="C1128" s="3"/>
    </row>
    <row r="1129" spans="3:3">
      <c r="C1129" s="3"/>
    </row>
    <row r="1130" spans="3:3">
      <c r="C1130" s="3"/>
    </row>
    <row r="1131" spans="3:3">
      <c r="C1131" s="3"/>
    </row>
    <row r="1132" spans="3:3">
      <c r="C1132" s="3"/>
    </row>
    <row r="1133" spans="3:3">
      <c r="C1133" s="3"/>
    </row>
    <row r="1134" spans="3:3">
      <c r="C1134" s="3"/>
    </row>
    <row r="1135" spans="3:3">
      <c r="C1135" s="3"/>
    </row>
    <row r="1136" spans="3:3">
      <c r="C1136" s="3"/>
    </row>
    <row r="1137" spans="3:3">
      <c r="C1137" s="3"/>
    </row>
    <row r="1138" spans="3:3">
      <c r="C1138" s="3"/>
    </row>
    <row r="1139" spans="3:3">
      <c r="C1139" s="3"/>
    </row>
    <row r="1140" spans="3:3">
      <c r="C1140" s="3"/>
    </row>
    <row r="1141" spans="3:3">
      <c r="C1141" s="3"/>
    </row>
    <row r="1142" spans="3:3">
      <c r="C1142" s="3"/>
    </row>
    <row r="1143" spans="3:3">
      <c r="C1143" s="3"/>
    </row>
    <row r="1144" spans="3:3">
      <c r="C1144" s="3"/>
    </row>
    <row r="1145" spans="3:3">
      <c r="C1145" s="3"/>
    </row>
    <row r="1146" spans="3:3">
      <c r="C1146" s="3"/>
    </row>
    <row r="1147" spans="3:3">
      <c r="C1147" s="3"/>
    </row>
    <row r="1148" spans="3:3">
      <c r="C1148" s="3"/>
    </row>
    <row r="1149" spans="3:3">
      <c r="C1149" s="3"/>
    </row>
    <row r="1150" spans="3:3">
      <c r="C1150" s="3"/>
    </row>
    <row r="1151" spans="3:3">
      <c r="C1151" s="3"/>
    </row>
    <row r="1152" spans="3:3">
      <c r="C1152" s="3"/>
    </row>
    <row r="1153" spans="3:3">
      <c r="C1153" s="3"/>
    </row>
    <row r="1154" spans="3:3">
      <c r="C1154" s="3"/>
    </row>
    <row r="1155" spans="3:3">
      <c r="C1155" s="3"/>
    </row>
    <row r="1156" spans="3:3">
      <c r="C1156" s="3"/>
    </row>
    <row r="1157" spans="3:3">
      <c r="C1157" s="3"/>
    </row>
    <row r="1158" spans="3:3">
      <c r="C1158" s="3"/>
    </row>
    <row r="1159" spans="3:3">
      <c r="C1159" s="3"/>
    </row>
    <row r="1160" spans="3:3">
      <c r="C1160" s="3"/>
    </row>
    <row r="1161" spans="3:3">
      <c r="C1161" s="3"/>
    </row>
    <row r="1162" spans="3:3">
      <c r="C1162" s="3"/>
    </row>
    <row r="1163" spans="3:3">
      <c r="C1163" s="3"/>
    </row>
    <row r="1164" spans="3:3">
      <c r="C1164" s="3"/>
    </row>
    <row r="1165" spans="3:3">
      <c r="C1165" s="3"/>
    </row>
    <row r="1166" spans="3:3">
      <c r="C1166" s="3"/>
    </row>
    <row r="1167" spans="3:3">
      <c r="C1167" s="3"/>
    </row>
    <row r="1168" spans="3:3">
      <c r="C1168" s="3"/>
    </row>
    <row r="1169" spans="3:3">
      <c r="C1169" s="3"/>
    </row>
    <row r="1170" spans="3:3">
      <c r="C1170" s="3"/>
    </row>
    <row r="1171" spans="3:3">
      <c r="C1171" s="3"/>
    </row>
    <row r="1172" spans="3:3">
      <c r="C1172" s="3"/>
    </row>
    <row r="1173" spans="3:3">
      <c r="C1173" s="3"/>
    </row>
    <row r="1174" spans="3:3">
      <c r="C1174" s="3"/>
    </row>
    <row r="1175" spans="3:3">
      <c r="C1175" s="3"/>
    </row>
    <row r="1176" spans="3:3">
      <c r="C1176" s="3"/>
    </row>
    <row r="1177" spans="3:3">
      <c r="C1177" s="3"/>
    </row>
    <row r="1178" spans="3:3">
      <c r="C1178" s="3"/>
    </row>
    <row r="1179" spans="3:3">
      <c r="C1179" s="3"/>
    </row>
    <row r="1180" spans="3:3">
      <c r="C1180" s="3"/>
    </row>
    <row r="1181" spans="3:3">
      <c r="C1181" s="3"/>
    </row>
    <row r="1182" spans="3:3">
      <c r="C1182" s="3"/>
    </row>
    <row r="1183" spans="3:3">
      <c r="C1183" s="3"/>
    </row>
    <row r="1184" spans="3:3">
      <c r="C1184" s="3"/>
    </row>
    <row r="1185" spans="3:3">
      <c r="C1185" s="3"/>
    </row>
    <row r="1186" spans="3:3">
      <c r="C1186" s="3"/>
    </row>
    <row r="1187" spans="3:3">
      <c r="C1187" s="3"/>
    </row>
    <row r="1188" spans="3:3">
      <c r="C1188" s="3"/>
    </row>
    <row r="1189" spans="3:3">
      <c r="C1189" s="3"/>
    </row>
    <row r="1190" spans="3:3">
      <c r="C1190" s="3"/>
    </row>
    <row r="1191" spans="3:3">
      <c r="C1191" s="3"/>
    </row>
    <row r="1192" spans="3:3">
      <c r="C1192" s="3"/>
    </row>
    <row r="1193" spans="3:3">
      <c r="C1193" s="3"/>
    </row>
    <row r="1194" spans="3:3">
      <c r="C1194" s="3"/>
    </row>
    <row r="1195" spans="3:3">
      <c r="C1195" s="3"/>
    </row>
    <row r="1196" spans="3:3">
      <c r="C1196" s="3"/>
    </row>
    <row r="1197" spans="3:3">
      <c r="C1197" s="3"/>
    </row>
    <row r="1198" spans="3:3">
      <c r="C1198" s="3"/>
    </row>
    <row r="1199" spans="3:3">
      <c r="C1199" s="3"/>
    </row>
    <row r="1200" spans="3:3">
      <c r="C1200" s="3"/>
    </row>
    <row r="1201" spans="3:3">
      <c r="C1201" s="3"/>
    </row>
    <row r="1202" spans="3:3">
      <c r="C1202" s="3"/>
    </row>
    <row r="1203" spans="3:3">
      <c r="C1203" s="3"/>
    </row>
    <row r="1204" spans="3:3">
      <c r="C1204" s="3"/>
    </row>
    <row r="1205" spans="3:3">
      <c r="C1205" s="3"/>
    </row>
    <row r="1206" spans="3:3">
      <c r="C1206" s="3"/>
    </row>
    <row r="1207" spans="3:3">
      <c r="C1207" s="3"/>
    </row>
    <row r="1208" spans="3:3">
      <c r="C1208" s="3"/>
    </row>
    <row r="1209" spans="3:3">
      <c r="C1209" s="3"/>
    </row>
    <row r="1210" spans="3:3">
      <c r="C1210" s="3"/>
    </row>
    <row r="1211" spans="3:3">
      <c r="C1211" s="3"/>
    </row>
    <row r="1212" spans="3:3">
      <c r="C1212" s="3"/>
    </row>
    <row r="1213" spans="3:3">
      <c r="C1213" s="3"/>
    </row>
    <row r="1214" spans="3:3">
      <c r="C1214" s="3"/>
    </row>
    <row r="1215" spans="3:3">
      <c r="C1215" s="3"/>
    </row>
    <row r="1216" spans="3:3">
      <c r="C1216" s="3"/>
    </row>
    <row r="1217" spans="3:3">
      <c r="C1217" s="3"/>
    </row>
    <row r="1218" spans="3:3">
      <c r="C1218" s="3"/>
    </row>
    <row r="1219" spans="3:3">
      <c r="C1219" s="3"/>
    </row>
    <row r="1220" spans="3:3">
      <c r="C1220" s="3"/>
    </row>
    <row r="1221" spans="3:3">
      <c r="C1221" s="3"/>
    </row>
    <row r="1222" spans="3:3">
      <c r="C1222" s="3"/>
    </row>
    <row r="1223" spans="3:3">
      <c r="C1223" s="3"/>
    </row>
    <row r="1224" spans="3:3">
      <c r="C1224" s="3"/>
    </row>
    <row r="1225" spans="3:3">
      <c r="C1225" s="3"/>
    </row>
    <row r="1226" spans="3:3">
      <c r="C1226" s="3"/>
    </row>
    <row r="1227" spans="3:3">
      <c r="C1227" s="3"/>
    </row>
    <row r="1228" spans="3:3">
      <c r="C1228" s="3"/>
    </row>
    <row r="1229" spans="3:3">
      <c r="C1229" s="3"/>
    </row>
    <row r="1230" spans="3:3">
      <c r="C1230" s="3"/>
    </row>
    <row r="1231" spans="3:3">
      <c r="C1231" s="3"/>
    </row>
    <row r="1232" spans="3:3">
      <c r="C1232" s="3"/>
    </row>
    <row r="1233" spans="3:3">
      <c r="C1233" s="3"/>
    </row>
    <row r="1234" spans="3:3">
      <c r="C1234" s="3"/>
    </row>
    <row r="1235" spans="3:3">
      <c r="C1235" s="3"/>
    </row>
    <row r="1236" spans="3:3">
      <c r="C1236" s="3"/>
    </row>
    <row r="1237" spans="3:3">
      <c r="C1237" s="3"/>
    </row>
    <row r="1238" spans="3:3">
      <c r="C1238" s="3"/>
    </row>
    <row r="1239" spans="3:3">
      <c r="C1239" s="3"/>
    </row>
    <row r="1240" spans="3:3">
      <c r="C1240" s="3"/>
    </row>
    <row r="1241" spans="3:3">
      <c r="C1241" s="3"/>
    </row>
    <row r="1242" spans="3:3">
      <c r="C1242" s="3"/>
    </row>
    <row r="1243" spans="3:3">
      <c r="C1243" s="3"/>
    </row>
    <row r="1244" spans="3:3">
      <c r="C1244" s="3"/>
    </row>
    <row r="1245" spans="3:3">
      <c r="C1245" s="3"/>
    </row>
    <row r="1246" spans="3:3">
      <c r="C1246" s="3"/>
    </row>
    <row r="1247" spans="3:3">
      <c r="C1247" s="3"/>
    </row>
    <row r="1248" spans="3:3">
      <c r="C1248" s="3"/>
    </row>
    <row r="1249" spans="3:3">
      <c r="C1249" s="3"/>
    </row>
    <row r="1250" spans="3:3">
      <c r="C1250" s="3"/>
    </row>
    <row r="1251" spans="3:3">
      <c r="C1251" s="3"/>
    </row>
    <row r="1252" spans="3:3">
      <c r="C1252" s="3"/>
    </row>
    <row r="1253" spans="3:3">
      <c r="C1253" s="3"/>
    </row>
    <row r="1254" spans="3:3">
      <c r="C1254" s="3"/>
    </row>
    <row r="1255" spans="3:3">
      <c r="C1255" s="3"/>
    </row>
    <row r="1256" spans="3:3">
      <c r="C1256" s="3"/>
    </row>
    <row r="1257" spans="3:3">
      <c r="C1257" s="3"/>
    </row>
    <row r="1258" spans="3:3">
      <c r="C1258" s="3"/>
    </row>
    <row r="1259" spans="3:3">
      <c r="C1259" s="3"/>
    </row>
    <row r="1260" spans="3:3">
      <c r="C1260" s="3"/>
    </row>
    <row r="1261" spans="3:3">
      <c r="C1261" s="3"/>
    </row>
    <row r="1262" spans="3:3">
      <c r="C1262" s="3"/>
    </row>
    <row r="1263" spans="3:3">
      <c r="C1263" s="3"/>
    </row>
    <row r="1264" spans="3:3">
      <c r="C1264" s="3"/>
    </row>
    <row r="1265" spans="3:3">
      <c r="C1265" s="3"/>
    </row>
    <row r="1266" spans="3:3">
      <c r="C1266" s="3"/>
    </row>
    <row r="1267" spans="3:3">
      <c r="C1267" s="3"/>
    </row>
    <row r="1268" spans="3:3">
      <c r="C1268" s="3"/>
    </row>
    <row r="1269" spans="3:3">
      <c r="C1269" s="3"/>
    </row>
    <row r="1270" spans="3:3">
      <c r="C1270" s="3"/>
    </row>
    <row r="1271" spans="3:3">
      <c r="C1271" s="3"/>
    </row>
    <row r="1272" spans="3:3">
      <c r="C1272" s="3"/>
    </row>
    <row r="1273" spans="3:3">
      <c r="C1273" s="3"/>
    </row>
    <row r="1274" spans="3:3">
      <c r="C1274" s="3"/>
    </row>
    <row r="1275" spans="3:3">
      <c r="C1275" s="3"/>
    </row>
    <row r="1276" spans="3:3">
      <c r="C1276" s="3"/>
    </row>
    <row r="1277" spans="3:3">
      <c r="C1277" s="3"/>
    </row>
    <row r="1278" spans="3:3">
      <c r="C1278" s="3"/>
    </row>
    <row r="1279" spans="3:3">
      <c r="C1279" s="3"/>
    </row>
    <row r="1280" spans="3:3">
      <c r="C1280" s="3"/>
    </row>
    <row r="1281" spans="3:3">
      <c r="C1281" s="3"/>
    </row>
    <row r="1282" spans="3:3">
      <c r="C1282" s="3"/>
    </row>
    <row r="1283" spans="3:3">
      <c r="C1283" s="3"/>
    </row>
    <row r="1284" spans="3:3">
      <c r="C1284" s="3"/>
    </row>
    <row r="1285" spans="3:3">
      <c r="C1285" s="3"/>
    </row>
    <row r="1286" spans="3:3">
      <c r="C1286" s="3"/>
    </row>
    <row r="1287" spans="3:3">
      <c r="C1287" s="3"/>
    </row>
    <row r="1288" spans="3:3">
      <c r="C1288" s="3"/>
    </row>
    <row r="1289" spans="3:3">
      <c r="C1289" s="3"/>
    </row>
    <row r="1290" spans="3:3">
      <c r="C1290" s="3"/>
    </row>
    <row r="1291" spans="3:3">
      <c r="C1291" s="3"/>
    </row>
    <row r="1292" spans="3:3">
      <c r="C1292" s="3"/>
    </row>
    <row r="1293" spans="3:3">
      <c r="C1293" s="3"/>
    </row>
    <row r="1294" spans="3:3">
      <c r="C1294" s="3"/>
    </row>
    <row r="1295" spans="3:3">
      <c r="C1295" s="3"/>
    </row>
    <row r="1296" spans="3:3">
      <c r="C1296" s="3"/>
    </row>
    <row r="1297" spans="3:3">
      <c r="C1297" s="3"/>
    </row>
    <row r="1298" spans="3:3">
      <c r="C1298" s="3"/>
    </row>
    <row r="1299" spans="3:3">
      <c r="C1299" s="3"/>
    </row>
    <row r="1300" spans="3:3">
      <c r="C1300" s="3"/>
    </row>
    <row r="1301" spans="3:3">
      <c r="C1301" s="3"/>
    </row>
    <row r="1302" spans="3:3">
      <c r="C1302" s="3"/>
    </row>
    <row r="1303" spans="3:3">
      <c r="C1303" s="3"/>
    </row>
    <row r="1304" spans="3:3">
      <c r="C1304" s="3"/>
    </row>
    <row r="1305" spans="3:3">
      <c r="C1305" s="3"/>
    </row>
    <row r="1306" spans="3:3">
      <c r="C1306" s="3"/>
    </row>
    <row r="1307" spans="3:3">
      <c r="C1307" s="3"/>
    </row>
    <row r="1308" spans="3:3">
      <c r="C1308" s="3"/>
    </row>
    <row r="1309" spans="3:3">
      <c r="C1309" s="3"/>
    </row>
    <row r="1310" spans="3:3">
      <c r="C1310" s="3"/>
    </row>
    <row r="1311" spans="3:3">
      <c r="C1311" s="3"/>
    </row>
    <row r="1312" spans="3:3">
      <c r="C1312" s="3"/>
    </row>
    <row r="1313" spans="3:3">
      <c r="C1313" s="3"/>
    </row>
    <row r="1314" spans="3:3">
      <c r="C1314" s="3"/>
    </row>
    <row r="1315" spans="3:3">
      <c r="C1315" s="3"/>
    </row>
    <row r="1316" spans="3:3">
      <c r="C1316" s="3"/>
    </row>
    <row r="1317" spans="3:3">
      <c r="C1317" s="3"/>
    </row>
    <row r="1318" spans="3:3">
      <c r="C1318" s="3"/>
    </row>
    <row r="1319" spans="3:3">
      <c r="C1319" s="3"/>
    </row>
    <row r="1320" spans="3:3">
      <c r="C1320" s="3"/>
    </row>
    <row r="1321" spans="3:3">
      <c r="C1321" s="3"/>
    </row>
    <row r="1322" spans="3:3">
      <c r="C1322" s="3"/>
    </row>
    <row r="1323" spans="3:3">
      <c r="C1323" s="3"/>
    </row>
    <row r="1324" spans="3:3">
      <c r="C1324" s="3"/>
    </row>
    <row r="1325" spans="3:3">
      <c r="C1325" s="3"/>
    </row>
    <row r="1326" spans="3:3">
      <c r="C1326" s="3"/>
    </row>
    <row r="1327" spans="3:3">
      <c r="C1327" s="3"/>
    </row>
    <row r="1328" spans="3:3">
      <c r="C1328" s="3"/>
    </row>
    <row r="1329" spans="3:3">
      <c r="C1329" s="3"/>
    </row>
    <row r="1330" spans="3:3">
      <c r="C1330" s="3"/>
    </row>
    <row r="1331" spans="3:3">
      <c r="C1331" s="3"/>
    </row>
    <row r="1332" spans="3:3">
      <c r="C1332" s="3"/>
    </row>
    <row r="1333" spans="3:3">
      <c r="C1333" s="3"/>
    </row>
    <row r="1334" spans="3:3">
      <c r="C1334" s="3"/>
    </row>
    <row r="1335" spans="3:3">
      <c r="C1335" s="3"/>
    </row>
    <row r="1336" spans="3:3">
      <c r="C1336" s="3"/>
    </row>
    <row r="1337" spans="3:3">
      <c r="C1337" s="3"/>
    </row>
    <row r="1338" spans="3:3">
      <c r="C1338" s="3"/>
    </row>
    <row r="1339" spans="3:3">
      <c r="C1339" s="3"/>
    </row>
    <row r="1340" spans="3:3">
      <c r="C1340" s="3"/>
    </row>
    <row r="1341" spans="3:3">
      <c r="C1341" s="3"/>
    </row>
    <row r="1342" spans="3:3">
      <c r="C1342" s="3"/>
    </row>
    <row r="1343" spans="3:3">
      <c r="C1343" s="3"/>
    </row>
    <row r="1344" spans="3:3">
      <c r="C1344" s="3"/>
    </row>
    <row r="1345" spans="3:3">
      <c r="C1345" s="3"/>
    </row>
    <row r="1346" spans="3:3">
      <c r="C1346" s="3"/>
    </row>
    <row r="1347" spans="3:3">
      <c r="C1347" s="3"/>
    </row>
    <row r="1348" spans="3:3">
      <c r="C1348" s="3"/>
    </row>
    <row r="1349" spans="3:3">
      <c r="C1349" s="3"/>
    </row>
    <row r="1350" spans="3:3">
      <c r="C1350" s="3"/>
    </row>
    <row r="1351" spans="3:3">
      <c r="C1351" s="3"/>
    </row>
    <row r="1352" spans="3:3">
      <c r="C1352" s="3"/>
    </row>
    <row r="1353" spans="3:3">
      <c r="C1353" s="3"/>
    </row>
    <row r="1354" spans="3:3">
      <c r="C1354" s="3"/>
    </row>
    <row r="1355" spans="3:3">
      <c r="C1355" s="3"/>
    </row>
    <row r="1356" spans="3:3">
      <c r="C1356" s="3"/>
    </row>
    <row r="1357" spans="3:3">
      <c r="C1357" s="3"/>
    </row>
    <row r="1358" spans="3:3">
      <c r="C1358" s="3"/>
    </row>
    <row r="1359" spans="3:3">
      <c r="C1359" s="3"/>
    </row>
    <row r="1360" spans="3:3">
      <c r="C1360" s="3"/>
    </row>
    <row r="1361" spans="3:3">
      <c r="C1361" s="3"/>
    </row>
    <row r="1362" spans="3:3">
      <c r="C1362" s="3"/>
    </row>
    <row r="1363" spans="3:3">
      <c r="C1363" s="3"/>
    </row>
    <row r="1364" spans="3:3">
      <c r="C1364" s="3"/>
    </row>
    <row r="1365" spans="3:3">
      <c r="C1365" s="3"/>
    </row>
    <row r="1366" spans="3:3">
      <c r="C1366" s="3"/>
    </row>
    <row r="1367" spans="3:3">
      <c r="C1367" s="3"/>
    </row>
    <row r="1368" spans="3:3">
      <c r="C1368" s="3"/>
    </row>
    <row r="1369" spans="3:3">
      <c r="C1369" s="3"/>
    </row>
    <row r="1370" spans="3:3">
      <c r="C1370" s="3"/>
    </row>
    <row r="1371" spans="3:3">
      <c r="C1371" s="3"/>
    </row>
    <row r="1372" spans="3:3">
      <c r="C1372" s="3"/>
    </row>
    <row r="1373" spans="3:3">
      <c r="C1373" s="3"/>
    </row>
    <row r="1374" spans="3:3">
      <c r="C1374" s="3"/>
    </row>
    <row r="1375" spans="3:3">
      <c r="C1375" s="3"/>
    </row>
    <row r="1376" spans="3:3">
      <c r="C1376" s="3"/>
    </row>
    <row r="1377" spans="3:3">
      <c r="C1377" s="3"/>
    </row>
    <row r="1378" spans="3:3">
      <c r="C1378" s="3"/>
    </row>
    <row r="1379" spans="3:3">
      <c r="C1379" s="3"/>
    </row>
    <row r="1380" spans="3:3">
      <c r="C1380" s="3"/>
    </row>
    <row r="1381" spans="3:3">
      <c r="C1381" s="3"/>
    </row>
    <row r="1382" spans="3:3">
      <c r="C1382" s="3"/>
    </row>
    <row r="1383" spans="3:3">
      <c r="C1383" s="3"/>
    </row>
    <row r="1384" spans="3:3">
      <c r="C1384" s="3"/>
    </row>
    <row r="1385" spans="3:3">
      <c r="C1385" s="3"/>
    </row>
    <row r="1386" spans="3:3">
      <c r="C1386" s="3"/>
    </row>
    <row r="1387" spans="3:3">
      <c r="C1387" s="3"/>
    </row>
    <row r="1388" spans="3:3">
      <c r="C1388" s="3"/>
    </row>
    <row r="1389" spans="3:3">
      <c r="C1389" s="3"/>
    </row>
    <row r="1390" spans="3:3">
      <c r="C1390" s="3"/>
    </row>
    <row r="1391" spans="3:3">
      <c r="C1391" s="3"/>
    </row>
    <row r="1392" spans="3:3">
      <c r="C1392" s="3"/>
    </row>
    <row r="1393" spans="3:3">
      <c r="C1393" s="3"/>
    </row>
    <row r="1394" spans="3:3">
      <c r="C1394" s="3"/>
    </row>
    <row r="1395" spans="3:3">
      <c r="C1395" s="3"/>
    </row>
    <row r="1396" spans="3:3">
      <c r="C1396" s="3"/>
    </row>
    <row r="1397" spans="3:3">
      <c r="C1397" s="3"/>
    </row>
    <row r="1398" spans="3:3">
      <c r="C1398" s="3"/>
    </row>
    <row r="1399" spans="3:3">
      <c r="C1399" s="3"/>
    </row>
    <row r="1400" spans="3:3">
      <c r="C1400" s="3"/>
    </row>
    <row r="1401" spans="3:3">
      <c r="C1401" s="3"/>
    </row>
    <row r="1402" spans="3:3">
      <c r="C1402" s="3"/>
    </row>
    <row r="1403" spans="3:3">
      <c r="C1403" s="3"/>
    </row>
    <row r="1404" spans="3:3">
      <c r="C1404" s="3"/>
    </row>
    <row r="1405" spans="3:3">
      <c r="C1405" s="3"/>
    </row>
    <row r="1406" spans="3:3">
      <c r="C1406" s="3"/>
    </row>
    <row r="1407" spans="3:3">
      <c r="C1407" s="3"/>
    </row>
    <row r="1408" spans="3:3">
      <c r="C1408" s="3"/>
    </row>
    <row r="1409" spans="3:3">
      <c r="C1409" s="3"/>
    </row>
    <row r="1410" spans="3:3">
      <c r="C1410" s="3"/>
    </row>
    <row r="1411" spans="3:3">
      <c r="C1411" s="3"/>
    </row>
    <row r="1412" spans="3:3">
      <c r="C1412" s="3"/>
    </row>
    <row r="1413" spans="3:3">
      <c r="C1413" s="3"/>
    </row>
    <row r="1414" spans="3:3">
      <c r="C1414" s="3"/>
    </row>
    <row r="1415" spans="3:3">
      <c r="C1415" s="3"/>
    </row>
    <row r="1416" spans="3:3">
      <c r="C1416" s="3"/>
    </row>
    <row r="1417" spans="3:3">
      <c r="C1417" s="3"/>
    </row>
    <row r="1418" spans="3:3">
      <c r="C1418" s="3"/>
    </row>
    <row r="1419" spans="3:3">
      <c r="C1419" s="3"/>
    </row>
    <row r="1420" spans="3:3">
      <c r="C1420" s="3"/>
    </row>
    <row r="1421" spans="3:3">
      <c r="C1421" s="3"/>
    </row>
    <row r="1422" spans="3:3">
      <c r="C1422" s="3"/>
    </row>
    <row r="1423" spans="3:3">
      <c r="C1423" s="3"/>
    </row>
    <row r="1424" spans="3:3">
      <c r="C1424" s="3"/>
    </row>
    <row r="1425" spans="3:3">
      <c r="C1425" s="3"/>
    </row>
    <row r="1426" spans="3:3">
      <c r="C1426" s="3"/>
    </row>
    <row r="1427" spans="3:3">
      <c r="C1427" s="3"/>
    </row>
    <row r="1428" spans="3:3">
      <c r="C1428" s="3"/>
    </row>
    <row r="1429" spans="3:3">
      <c r="C1429" s="3"/>
    </row>
    <row r="1430" spans="3:3">
      <c r="C1430" s="3"/>
    </row>
    <row r="1431" spans="3:3">
      <c r="C1431" s="3"/>
    </row>
    <row r="1432" spans="3:3">
      <c r="C1432" s="3"/>
    </row>
    <row r="1433" spans="3:3">
      <c r="C1433" s="3"/>
    </row>
    <row r="1434" spans="3:3">
      <c r="C1434" s="3"/>
    </row>
    <row r="1435" spans="3:3">
      <c r="C1435" s="3"/>
    </row>
    <row r="1436" spans="3:3">
      <c r="C1436" s="3"/>
    </row>
    <row r="1437" spans="3:3">
      <c r="C1437" s="3"/>
    </row>
    <row r="1438" spans="3:3">
      <c r="C1438" s="3"/>
    </row>
    <row r="1439" spans="3:3">
      <c r="C1439" s="3"/>
    </row>
    <row r="1440" spans="3:3">
      <c r="C1440" s="3"/>
    </row>
    <row r="1441" spans="3:3">
      <c r="C1441" s="3"/>
    </row>
    <row r="1442" spans="3:3">
      <c r="C1442" s="3"/>
    </row>
    <row r="1443" spans="3:3">
      <c r="C1443" s="3"/>
    </row>
    <row r="1444" spans="3:3">
      <c r="C1444" s="3"/>
    </row>
    <row r="1445" spans="3:3">
      <c r="C1445" s="3"/>
    </row>
    <row r="1446" spans="3:3">
      <c r="C1446" s="3"/>
    </row>
    <row r="1447" spans="3:3">
      <c r="C1447" s="3"/>
    </row>
    <row r="1448" spans="3:3">
      <c r="C1448" s="3"/>
    </row>
    <row r="1449" spans="3:3">
      <c r="C1449" s="3"/>
    </row>
    <row r="1450" spans="3:3">
      <c r="C1450" s="3"/>
    </row>
    <row r="1451" spans="3:3">
      <c r="C1451" s="3"/>
    </row>
    <row r="1452" spans="3:3">
      <c r="C1452" s="3"/>
    </row>
    <row r="1453" spans="3:3">
      <c r="C1453" s="3"/>
    </row>
    <row r="1454" spans="3:3">
      <c r="C1454" s="3"/>
    </row>
    <row r="1455" spans="3:3">
      <c r="C1455" s="3"/>
    </row>
    <row r="1456" spans="3:3">
      <c r="C1456" s="3"/>
    </row>
    <row r="1457" spans="3:3">
      <c r="C1457" s="3"/>
    </row>
    <row r="1458" spans="3:3">
      <c r="C1458" s="3"/>
    </row>
    <row r="1459" spans="3:3">
      <c r="C1459" s="3"/>
    </row>
    <row r="1460" spans="3:3">
      <c r="C1460" s="3"/>
    </row>
    <row r="1461" spans="3:3">
      <c r="C1461" s="3"/>
    </row>
    <row r="1462" spans="3:3">
      <c r="C1462" s="3"/>
    </row>
    <row r="1463" spans="3:3">
      <c r="C1463" s="3"/>
    </row>
    <row r="1464" spans="3:3">
      <c r="C1464" s="3"/>
    </row>
    <row r="1465" spans="3:3">
      <c r="C1465" s="3"/>
    </row>
    <row r="1466" spans="3:3">
      <c r="C1466" s="3"/>
    </row>
  </sheetData>
  <mergeCells count="8">
    <mergeCell ref="B117:D117"/>
    <mergeCell ref="F6:F8"/>
    <mergeCell ref="G6:G8"/>
    <mergeCell ref="B1:G1"/>
    <mergeCell ref="B2:G2"/>
    <mergeCell ref="B3:G3"/>
    <mergeCell ref="B6:D8"/>
    <mergeCell ref="E6:E8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9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6:I1493"/>
  <sheetViews>
    <sheetView topLeftCell="A25" workbookViewId="0">
      <selection activeCell="B47" sqref="B47:F144"/>
    </sheetView>
  </sheetViews>
  <sheetFormatPr baseColWidth="10" defaultRowHeight="11.25"/>
  <cols>
    <col min="1" max="1" width="1.5703125" style="1" customWidth="1"/>
    <col min="2" max="2" width="4.42578125" style="1" customWidth="1"/>
    <col min="3" max="3" width="48.42578125" style="1" bestFit="1" customWidth="1"/>
    <col min="4" max="4" width="16.42578125" style="1" hidden="1" customWidth="1"/>
    <col min="5" max="5" width="15.42578125" style="1" customWidth="1"/>
    <col min="6" max="6" width="15.140625" style="1" customWidth="1"/>
    <col min="7" max="16384" width="11.42578125" style="1"/>
  </cols>
  <sheetData>
    <row r="6" spans="2:6" ht="12.75">
      <c r="B6" s="72" t="s">
        <v>153</v>
      </c>
      <c r="C6" s="72"/>
      <c r="D6" s="72"/>
      <c r="E6" s="72"/>
      <c r="F6" s="72"/>
    </row>
    <row r="7" spans="2:6" ht="12.75" customHeight="1">
      <c r="B7" s="66" t="s">
        <v>168</v>
      </c>
      <c r="C7" s="66"/>
      <c r="D7" s="66"/>
      <c r="E7" s="66"/>
      <c r="F7" s="66"/>
    </row>
    <row r="8" spans="2:6" ht="12.75" customHeight="1">
      <c r="B8" s="66" t="s">
        <v>0</v>
      </c>
      <c r="C8" s="66"/>
      <c r="D8" s="66"/>
      <c r="E8" s="66"/>
      <c r="F8" s="66"/>
    </row>
    <row r="10" spans="2:6">
      <c r="B10" s="2" t="s">
        <v>2</v>
      </c>
      <c r="D10" s="7"/>
    </row>
    <row r="11" spans="2:6" ht="12.75" customHeight="1">
      <c r="B11" s="60" t="s">
        <v>103</v>
      </c>
      <c r="C11" s="60"/>
      <c r="D11" s="60" t="s">
        <v>107</v>
      </c>
      <c r="E11" s="60" t="s">
        <v>169</v>
      </c>
      <c r="F11" s="60" t="s">
        <v>3</v>
      </c>
    </row>
    <row r="12" spans="2:6" ht="11.25" customHeight="1">
      <c r="B12" s="69"/>
      <c r="C12" s="69"/>
      <c r="D12" s="61"/>
      <c r="E12" s="61"/>
      <c r="F12" s="61"/>
    </row>
    <row r="13" spans="2:6" ht="11.25" customHeight="1">
      <c r="B13" s="71"/>
      <c r="C13" s="71"/>
      <c r="D13" s="62"/>
      <c r="E13" s="62"/>
      <c r="F13" s="62"/>
    </row>
    <row r="14" spans="2:6" ht="9" customHeight="1">
      <c r="B14" s="3"/>
    </row>
    <row r="15" spans="2:6" ht="18" customHeight="1">
      <c r="B15" s="73" t="s">
        <v>154</v>
      </c>
      <c r="C15" s="73"/>
      <c r="D15" s="4">
        <f>SUM(D16:D20)</f>
        <v>12469542462</v>
      </c>
      <c r="E15" s="4">
        <f>SUM(E16:E20)</f>
        <v>8546471417.8600006</v>
      </c>
      <c r="F15" s="5">
        <f t="shared" ref="F15:F20" si="0">+E15/D15</f>
        <v>0.68538773125836283</v>
      </c>
    </row>
    <row r="16" spans="2:6">
      <c r="B16" s="6" t="s">
        <v>1</v>
      </c>
      <c r="C16" s="1" t="s">
        <v>4</v>
      </c>
      <c r="D16" s="7">
        <v>7155824978</v>
      </c>
      <c r="E16" s="7">
        <v>5838325644.5500002</v>
      </c>
      <c r="F16" s="8">
        <f t="shared" si="0"/>
        <v>0.81588435470395881</v>
      </c>
    </row>
    <row r="17" spans="2:7">
      <c r="B17" s="6" t="s">
        <v>155</v>
      </c>
      <c r="C17" s="1" t="s">
        <v>5</v>
      </c>
      <c r="D17" s="7">
        <v>19442312</v>
      </c>
      <c r="E17" s="7">
        <v>9377642.0899999999</v>
      </c>
      <c r="F17" s="8">
        <f t="shared" si="0"/>
        <v>0.48233163267825346</v>
      </c>
      <c r="G17" s="7"/>
    </row>
    <row r="18" spans="2:7">
      <c r="B18" s="6" t="s">
        <v>156</v>
      </c>
      <c r="C18" s="1" t="s">
        <v>158</v>
      </c>
      <c r="D18" s="7">
        <v>5218284282</v>
      </c>
      <c r="E18" s="39">
        <v>2691319608.0500002</v>
      </c>
      <c r="F18" s="8">
        <f t="shared" si="0"/>
        <v>0.51574798585302528</v>
      </c>
      <c r="G18" s="31"/>
    </row>
    <row r="19" spans="2:7">
      <c r="B19" s="29" t="s">
        <v>157</v>
      </c>
      <c r="C19" s="23" t="s">
        <v>6</v>
      </c>
      <c r="D19" s="28">
        <v>15199504</v>
      </c>
      <c r="E19" s="28">
        <v>7448523.1699999999</v>
      </c>
      <c r="F19" s="30">
        <f t="shared" si="0"/>
        <v>0.49005041019759593</v>
      </c>
    </row>
    <row r="20" spans="2:7">
      <c r="B20" s="9" t="s">
        <v>166</v>
      </c>
      <c r="C20" s="10" t="s">
        <v>167</v>
      </c>
      <c r="D20" s="11">
        <v>60791386</v>
      </c>
      <c r="E20" s="11">
        <v>0</v>
      </c>
      <c r="F20" s="12">
        <f t="shared" si="0"/>
        <v>0</v>
      </c>
    </row>
    <row r="21" spans="2:7">
      <c r="B21" s="3"/>
      <c r="D21" s="7"/>
      <c r="E21" s="7"/>
    </row>
    <row r="22" spans="2:7">
      <c r="B22" s="3"/>
      <c r="D22" s="7"/>
      <c r="E22" s="7"/>
    </row>
    <row r="23" spans="2:7" ht="15" customHeight="1">
      <c r="B23" s="73" t="s">
        <v>102</v>
      </c>
      <c r="C23" s="73"/>
      <c r="D23" s="4">
        <f>SUM(D24:D33)</f>
        <v>12469542462</v>
      </c>
      <c r="E23" s="4">
        <f>SUM(E24:E33)</f>
        <v>8546471417.8600006</v>
      </c>
      <c r="F23" s="5">
        <f>+E23/D23</f>
        <v>0.68538773125836283</v>
      </c>
    </row>
    <row r="24" spans="2:7">
      <c r="B24" s="6" t="s">
        <v>7</v>
      </c>
      <c r="C24" s="13" t="s">
        <v>8</v>
      </c>
      <c r="D24" s="7">
        <f>+D47</f>
        <v>225999725</v>
      </c>
      <c r="E24" s="7">
        <f>+E47</f>
        <v>0</v>
      </c>
      <c r="F24" s="8">
        <v>0</v>
      </c>
    </row>
    <row r="25" spans="2:7">
      <c r="B25" s="6" t="s">
        <v>9</v>
      </c>
      <c r="C25" s="1" t="s">
        <v>10</v>
      </c>
      <c r="D25" s="7">
        <f>+D49</f>
        <v>43798200</v>
      </c>
      <c r="E25" s="7">
        <f>+E49</f>
        <v>24693160.789999999</v>
      </c>
      <c r="F25" s="8">
        <f t="shared" ref="F25:F33" si="1">+E25/D25</f>
        <v>0.5637939639071925</v>
      </c>
    </row>
    <row r="26" spans="2:7">
      <c r="B26" s="6" t="s">
        <v>11</v>
      </c>
      <c r="C26" s="1" t="s">
        <v>12</v>
      </c>
      <c r="D26" s="7">
        <f>+D60</f>
        <v>30961000</v>
      </c>
      <c r="E26" s="7">
        <f>+E60</f>
        <v>20617770.000000004</v>
      </c>
      <c r="F26" s="8">
        <f t="shared" si="1"/>
        <v>0.6659271341364944</v>
      </c>
      <c r="G26" s="7"/>
    </row>
    <row r="27" spans="2:7">
      <c r="B27" s="6" t="s">
        <v>13</v>
      </c>
      <c r="C27" s="1" t="s">
        <v>14</v>
      </c>
      <c r="D27" s="7">
        <f>+D66</f>
        <v>113789052</v>
      </c>
      <c r="E27" s="38">
        <f>+E66</f>
        <v>67623987.480000004</v>
      </c>
      <c r="F27" s="8">
        <f t="shared" si="1"/>
        <v>0.59429256410361875</v>
      </c>
      <c r="G27" s="7"/>
    </row>
    <row r="28" spans="2:7">
      <c r="B28" s="6" t="s">
        <v>15</v>
      </c>
      <c r="C28" s="1" t="s">
        <v>16</v>
      </c>
      <c r="D28" s="7">
        <f>+D98</f>
        <v>253711179</v>
      </c>
      <c r="E28" s="7">
        <f>+E98</f>
        <v>99472556.059999987</v>
      </c>
      <c r="F28" s="8">
        <f t="shared" si="1"/>
        <v>0.39207005561233071</v>
      </c>
    </row>
    <row r="29" spans="2:7">
      <c r="B29" s="6" t="s">
        <v>17</v>
      </c>
      <c r="C29" s="1" t="s">
        <v>18</v>
      </c>
      <c r="D29" s="7">
        <f>+D108</f>
        <v>64570750</v>
      </c>
      <c r="E29" s="7">
        <f>+E108</f>
        <v>28282556.469999999</v>
      </c>
      <c r="F29" s="8">
        <f t="shared" si="1"/>
        <v>0.43800879608801196</v>
      </c>
      <c r="G29" s="7"/>
    </row>
    <row r="30" spans="2:7">
      <c r="B30" s="6" t="s">
        <v>19</v>
      </c>
      <c r="C30" s="1" t="s">
        <v>20</v>
      </c>
      <c r="D30" s="7">
        <f>+D122</f>
        <v>18902400</v>
      </c>
      <c r="E30" s="7">
        <f>+E122</f>
        <v>13250440.85</v>
      </c>
      <c r="F30" s="8">
        <f t="shared" si="1"/>
        <v>0.70099251153292697</v>
      </c>
    </row>
    <row r="31" spans="2:7">
      <c r="B31" s="6" t="s">
        <v>21</v>
      </c>
      <c r="C31" s="1" t="s">
        <v>22</v>
      </c>
      <c r="D31" s="7">
        <f>+D128</f>
        <v>6897661</v>
      </c>
      <c r="E31" s="7">
        <f>+E128</f>
        <v>1179284.28</v>
      </c>
      <c r="F31" s="8">
        <f t="shared" si="1"/>
        <v>0.17096872113604888</v>
      </c>
      <c r="G31" s="7"/>
    </row>
    <row r="32" spans="2:7">
      <c r="B32" s="6" t="s">
        <v>23</v>
      </c>
      <c r="C32" s="1" t="s">
        <v>100</v>
      </c>
      <c r="D32" s="7">
        <f>+D132</f>
        <v>6426938387</v>
      </c>
      <c r="E32" s="7">
        <f>+E132</f>
        <v>4015483600.4100003</v>
      </c>
      <c r="F32" s="8">
        <f t="shared" si="1"/>
        <v>0.62478949674268913</v>
      </c>
    </row>
    <row r="33" spans="2:7">
      <c r="B33" s="9" t="s">
        <v>24</v>
      </c>
      <c r="C33" s="10" t="s">
        <v>101</v>
      </c>
      <c r="D33" s="11">
        <f>+D138</f>
        <v>5283974108</v>
      </c>
      <c r="E33" s="11">
        <f>+E138</f>
        <v>4275868061.52</v>
      </c>
      <c r="F33" s="12">
        <f t="shared" si="1"/>
        <v>0.80921442348596762</v>
      </c>
      <c r="G33" s="7"/>
    </row>
    <row r="34" spans="2:7">
      <c r="B34" s="3"/>
      <c r="G34" s="7"/>
    </row>
    <row r="35" spans="2:7">
      <c r="B35" s="3"/>
      <c r="D35" s="7"/>
      <c r="E35" s="7"/>
    </row>
    <row r="36" spans="2:7">
      <c r="B36" s="3"/>
    </row>
    <row r="37" spans="2:7">
      <c r="B37" s="3"/>
    </row>
    <row r="38" spans="2:7" ht="12.75" customHeight="1">
      <c r="B38" s="72" t="s">
        <v>153</v>
      </c>
      <c r="C38" s="72"/>
      <c r="D38" s="72"/>
      <c r="E38" s="72"/>
      <c r="F38" s="72"/>
    </row>
    <row r="39" spans="2:7" ht="12.75" customHeight="1">
      <c r="B39" s="66" t="s">
        <v>168</v>
      </c>
      <c r="C39" s="66"/>
      <c r="D39" s="66"/>
      <c r="E39" s="66"/>
      <c r="F39" s="66"/>
    </row>
    <row r="40" spans="2:7" ht="12.75" customHeight="1">
      <c r="B40" s="66" t="s">
        <v>0</v>
      </c>
      <c r="C40" s="66"/>
      <c r="D40" s="66"/>
      <c r="E40" s="66"/>
      <c r="F40" s="66"/>
    </row>
    <row r="42" spans="2:7">
      <c r="B42" s="2" t="s">
        <v>2</v>
      </c>
    </row>
    <row r="43" spans="2:7" ht="11.25" customHeight="1">
      <c r="B43" s="60"/>
      <c r="C43" s="60"/>
      <c r="D43" s="60" t="s">
        <v>95</v>
      </c>
      <c r="E43" s="60" t="s">
        <v>169</v>
      </c>
      <c r="F43" s="60" t="s">
        <v>3</v>
      </c>
    </row>
    <row r="44" spans="2:7" ht="11.25" customHeight="1">
      <c r="B44" s="69"/>
      <c r="C44" s="69"/>
      <c r="D44" s="61"/>
      <c r="E44" s="61"/>
      <c r="F44" s="61"/>
    </row>
    <row r="45" spans="2:7" ht="11.25" customHeight="1">
      <c r="B45" s="71"/>
      <c r="C45" s="71"/>
      <c r="D45" s="62"/>
      <c r="E45" s="62"/>
      <c r="F45" s="62"/>
    </row>
    <row r="46" spans="2:7" ht="11.25" customHeight="1">
      <c r="B46" s="3"/>
    </row>
    <row r="47" spans="2:7">
      <c r="B47" s="15" t="s">
        <v>91</v>
      </c>
      <c r="C47" s="17"/>
      <c r="D47" s="18">
        <v>225999725</v>
      </c>
      <c r="E47" s="18">
        <v>0</v>
      </c>
      <c r="F47" s="19">
        <v>0</v>
      </c>
    </row>
    <row r="48" spans="2:7">
      <c r="B48" s="22"/>
      <c r="C48" s="23"/>
      <c r="D48" s="24"/>
      <c r="E48" s="24"/>
      <c r="F48" s="25"/>
    </row>
    <row r="49" spans="2:7">
      <c r="B49" s="20" t="s">
        <v>55</v>
      </c>
      <c r="C49" s="20"/>
      <c r="D49" s="18">
        <f>SUM(D50:D58)</f>
        <v>43798200</v>
      </c>
      <c r="E49" s="18">
        <f>SUM(E50:E58)</f>
        <v>24693160.789999999</v>
      </c>
      <c r="F49" s="19">
        <f t="shared" ref="F49:F58" si="2">+E49/D49</f>
        <v>0.5637939639071925</v>
      </c>
    </row>
    <row r="50" spans="2:7">
      <c r="B50" s="6" t="s">
        <v>32</v>
      </c>
      <c r="C50" s="1" t="s">
        <v>54</v>
      </c>
      <c r="D50" s="7">
        <v>4734468</v>
      </c>
      <c r="E50" s="39">
        <v>3609230.43</v>
      </c>
      <c r="F50" s="8">
        <f t="shared" si="2"/>
        <v>0.7623307264934519</v>
      </c>
      <c r="G50" s="7"/>
    </row>
    <row r="51" spans="2:7">
      <c r="B51" s="6" t="s">
        <v>33</v>
      </c>
      <c r="C51" s="1" t="s">
        <v>25</v>
      </c>
      <c r="D51" s="7">
        <v>10860</v>
      </c>
      <c r="E51" s="7">
        <v>8149.86</v>
      </c>
      <c r="F51" s="8">
        <f t="shared" si="2"/>
        <v>0.75044751381215469</v>
      </c>
    </row>
    <row r="52" spans="2:7">
      <c r="B52" s="6" t="s">
        <v>34</v>
      </c>
      <c r="C52" s="1" t="s">
        <v>26</v>
      </c>
      <c r="D52" s="7">
        <v>872280</v>
      </c>
      <c r="E52" s="7">
        <v>391372.19</v>
      </c>
      <c r="F52" s="8">
        <f t="shared" si="2"/>
        <v>0.44867724813133397</v>
      </c>
    </row>
    <row r="53" spans="2:7">
      <c r="B53" s="6" t="s">
        <v>35</v>
      </c>
      <c r="C53" s="1" t="s">
        <v>27</v>
      </c>
      <c r="D53" s="7">
        <v>502040</v>
      </c>
      <c r="E53" s="7">
        <v>369878.43</v>
      </c>
      <c r="F53" s="8">
        <f t="shared" si="2"/>
        <v>0.73675091626165246</v>
      </c>
    </row>
    <row r="54" spans="2:7">
      <c r="B54" s="6" t="s">
        <v>36</v>
      </c>
      <c r="C54" s="1" t="s">
        <v>28</v>
      </c>
      <c r="D54" s="7">
        <v>13362</v>
      </c>
      <c r="E54" s="7">
        <v>11412.43</v>
      </c>
      <c r="F54" s="8">
        <f t="shared" si="2"/>
        <v>0.85409594372099984</v>
      </c>
    </row>
    <row r="55" spans="2:7">
      <c r="B55" s="6" t="s">
        <v>109</v>
      </c>
      <c r="C55" s="1" t="s">
        <v>110</v>
      </c>
      <c r="D55" s="7">
        <v>334400</v>
      </c>
      <c r="E55" s="7">
        <v>234884.45</v>
      </c>
      <c r="F55" s="8">
        <f t="shared" si="2"/>
        <v>0.70240565191387561</v>
      </c>
    </row>
    <row r="56" spans="2:7">
      <c r="B56" s="6" t="s">
        <v>37</v>
      </c>
      <c r="C56" s="1" t="s">
        <v>29</v>
      </c>
      <c r="D56" s="7">
        <v>37184980</v>
      </c>
      <c r="E56" s="7">
        <v>19922990.460000001</v>
      </c>
      <c r="F56" s="8">
        <f t="shared" si="2"/>
        <v>0.53578058829129394</v>
      </c>
    </row>
    <row r="57" spans="2:7">
      <c r="B57" s="6" t="s">
        <v>38</v>
      </c>
      <c r="C57" s="1" t="s">
        <v>30</v>
      </c>
      <c r="D57" s="7">
        <v>3869</v>
      </c>
      <c r="E57" s="7">
        <v>3868.96</v>
      </c>
      <c r="F57" s="8">
        <f t="shared" si="2"/>
        <v>0.99998966141121737</v>
      </c>
    </row>
    <row r="58" spans="2:7">
      <c r="B58" s="6" t="s">
        <v>164</v>
      </c>
      <c r="C58" s="1" t="s">
        <v>165</v>
      </c>
      <c r="D58" s="7">
        <v>141941</v>
      </c>
      <c r="E58" s="7">
        <v>141373.57999999999</v>
      </c>
      <c r="F58" s="8">
        <f t="shared" si="2"/>
        <v>0.99600242354217583</v>
      </c>
    </row>
    <row r="59" spans="2:7">
      <c r="B59" s="6"/>
      <c r="D59" s="7"/>
      <c r="E59" s="7"/>
    </row>
    <row r="60" spans="2:7">
      <c r="B60" s="20" t="s">
        <v>56</v>
      </c>
      <c r="C60" s="17"/>
      <c r="D60" s="18">
        <f>SUM(D61:D64)</f>
        <v>30961000</v>
      </c>
      <c r="E60" s="18">
        <f>SUM(E61:E64)</f>
        <v>20617770.000000004</v>
      </c>
      <c r="F60" s="19">
        <f>+E60/D60</f>
        <v>0.6659271341364944</v>
      </c>
    </row>
    <row r="61" spans="2:7">
      <c r="B61" s="6" t="s">
        <v>39</v>
      </c>
      <c r="C61" s="1" t="s">
        <v>31</v>
      </c>
      <c r="D61" s="7">
        <v>27583104</v>
      </c>
      <c r="E61" s="7">
        <v>18818946.670000002</v>
      </c>
      <c r="F61" s="8">
        <f>+E61/D61</f>
        <v>0.6822635577924806</v>
      </c>
    </row>
    <row r="62" spans="2:7">
      <c r="B62" s="6" t="s">
        <v>109</v>
      </c>
      <c r="C62" s="1" t="s">
        <v>110</v>
      </c>
      <c r="D62" s="7">
        <v>2267400</v>
      </c>
      <c r="E62" s="7">
        <v>1366476.6</v>
      </c>
      <c r="F62" s="8">
        <f>+E62/D62</f>
        <v>0.60266234453559142</v>
      </c>
    </row>
    <row r="63" spans="2:7">
      <c r="B63" s="6" t="s">
        <v>37</v>
      </c>
      <c r="C63" s="1" t="s">
        <v>29</v>
      </c>
      <c r="D63" s="7">
        <v>173896</v>
      </c>
      <c r="E63" s="7">
        <v>112718.22</v>
      </c>
      <c r="F63" s="8">
        <f>+E63/D63</f>
        <v>0.64819328794221831</v>
      </c>
    </row>
    <row r="64" spans="2:7">
      <c r="B64" s="6" t="s">
        <v>38</v>
      </c>
      <c r="C64" s="1" t="s">
        <v>30</v>
      </c>
      <c r="D64" s="7">
        <v>936600</v>
      </c>
      <c r="E64" s="7">
        <v>319628.51</v>
      </c>
      <c r="F64" s="8">
        <f>+E64/D64</f>
        <v>0.34126469143711297</v>
      </c>
    </row>
    <row r="65" spans="2:8">
      <c r="B65" s="14"/>
      <c r="C65" s="2"/>
      <c r="D65" s="7"/>
      <c r="E65" s="7"/>
      <c r="F65" s="7"/>
      <c r="G65" s="7"/>
      <c r="H65" s="7"/>
    </row>
    <row r="66" spans="2:8">
      <c r="B66" s="20" t="s">
        <v>57</v>
      </c>
      <c r="C66" s="36"/>
      <c r="D66" s="34">
        <f>SUM(D67:D96)</f>
        <v>113789052</v>
      </c>
      <c r="E66" s="34">
        <f>SUM(E67:E96)</f>
        <v>67623987.480000004</v>
      </c>
      <c r="F66" s="35">
        <f t="shared" ref="F66:F96" si="3">+E66/D66</f>
        <v>0.59429256410361875</v>
      </c>
      <c r="G66" s="7"/>
    </row>
    <row r="67" spans="2:8">
      <c r="B67" s="6" t="s">
        <v>47</v>
      </c>
      <c r="C67" s="1" t="s">
        <v>40</v>
      </c>
      <c r="D67" s="7">
        <v>1465264</v>
      </c>
      <c r="E67" s="7">
        <v>595008.21</v>
      </c>
      <c r="F67" s="8">
        <f t="shared" si="3"/>
        <v>0.40607577201105055</v>
      </c>
      <c r="G67" s="7"/>
      <c r="H67" s="7"/>
    </row>
    <row r="68" spans="2:8">
      <c r="B68" s="6" t="s">
        <v>48</v>
      </c>
      <c r="C68" s="1" t="s">
        <v>41</v>
      </c>
      <c r="D68" s="7">
        <v>778699</v>
      </c>
      <c r="E68" s="7">
        <v>557759.76</v>
      </c>
      <c r="F68" s="8">
        <f t="shared" si="3"/>
        <v>0.71627131921320053</v>
      </c>
    </row>
    <row r="69" spans="2:8">
      <c r="B69" s="6" t="s">
        <v>59</v>
      </c>
      <c r="C69" s="1" t="s">
        <v>58</v>
      </c>
      <c r="D69" s="7">
        <v>297100</v>
      </c>
      <c r="E69" s="7">
        <v>159437.62</v>
      </c>
      <c r="F69" s="8">
        <f t="shared" si="3"/>
        <v>0.53664631437226518</v>
      </c>
    </row>
    <row r="70" spans="2:8">
      <c r="B70" s="6" t="s">
        <v>49</v>
      </c>
      <c r="C70" s="1" t="s">
        <v>136</v>
      </c>
      <c r="D70" s="7">
        <v>290540</v>
      </c>
      <c r="E70" s="7">
        <v>152403.47</v>
      </c>
      <c r="F70" s="8">
        <f t="shared" si="3"/>
        <v>0.52455245405107731</v>
      </c>
    </row>
    <row r="71" spans="2:8">
      <c r="B71" s="6" t="s">
        <v>50</v>
      </c>
      <c r="C71" s="1" t="s">
        <v>43</v>
      </c>
      <c r="D71" s="7">
        <v>28486812</v>
      </c>
      <c r="E71" s="7">
        <v>18219070.239999998</v>
      </c>
      <c r="F71" s="8">
        <f t="shared" si="3"/>
        <v>0.63956157115790979</v>
      </c>
    </row>
    <row r="72" spans="2:8">
      <c r="B72" s="6" t="s">
        <v>61</v>
      </c>
      <c r="C72" s="1" t="s">
        <v>60</v>
      </c>
      <c r="D72" s="7">
        <v>629700</v>
      </c>
      <c r="E72" s="7">
        <v>367123.87</v>
      </c>
      <c r="F72" s="8">
        <f t="shared" si="3"/>
        <v>0.58301392726695256</v>
      </c>
    </row>
    <row r="73" spans="2:8">
      <c r="B73" s="6" t="s">
        <v>51</v>
      </c>
      <c r="C73" s="1" t="s">
        <v>44</v>
      </c>
      <c r="D73" s="7">
        <v>7887635</v>
      </c>
      <c r="E73" s="7">
        <v>554680.31999999995</v>
      </c>
      <c r="F73" s="8">
        <f t="shared" si="3"/>
        <v>7.0322767217296439E-2</v>
      </c>
    </row>
    <row r="74" spans="2:8">
      <c r="B74" s="6" t="s">
        <v>52</v>
      </c>
      <c r="C74" s="1" t="s">
        <v>45</v>
      </c>
      <c r="D74" s="7">
        <v>1332648</v>
      </c>
      <c r="E74" s="7">
        <v>470883.18</v>
      </c>
      <c r="F74" s="8">
        <f t="shared" si="3"/>
        <v>0.35334400381796244</v>
      </c>
    </row>
    <row r="75" spans="2:8">
      <c r="B75" s="6" t="s">
        <v>64</v>
      </c>
      <c r="C75" s="1" t="s">
        <v>62</v>
      </c>
      <c r="D75" s="7">
        <f>10865271+39000000</f>
        <v>49865271</v>
      </c>
      <c r="E75" s="7">
        <f>3189260.44+31500000</f>
        <v>34689260.439999998</v>
      </c>
      <c r="F75" s="8">
        <f t="shared" si="3"/>
        <v>0.69565971956715122</v>
      </c>
    </row>
    <row r="76" spans="2:8">
      <c r="B76" s="6" t="s">
        <v>65</v>
      </c>
      <c r="C76" s="1" t="s">
        <v>63</v>
      </c>
      <c r="D76" s="7">
        <v>2706366</v>
      </c>
      <c r="E76" s="7">
        <v>2094698.46</v>
      </c>
      <c r="F76" s="8">
        <f t="shared" si="3"/>
        <v>0.77398934955582499</v>
      </c>
    </row>
    <row r="77" spans="2:8">
      <c r="B77" s="6" t="s">
        <v>53</v>
      </c>
      <c r="C77" s="1" t="s">
        <v>46</v>
      </c>
      <c r="D77" s="7">
        <v>12669146</v>
      </c>
      <c r="E77" s="7">
        <v>6143052.1100000003</v>
      </c>
      <c r="F77" s="8">
        <f t="shared" si="3"/>
        <v>0.48488288871246732</v>
      </c>
    </row>
    <row r="78" spans="2:8">
      <c r="B78" s="6" t="s">
        <v>111</v>
      </c>
      <c r="C78" s="1" t="s">
        <v>125</v>
      </c>
      <c r="D78" s="7">
        <v>29040</v>
      </c>
      <c r="E78" s="7">
        <v>27837.3</v>
      </c>
      <c r="F78" s="8">
        <v>0</v>
      </c>
    </row>
    <row r="79" spans="2:8">
      <c r="B79" s="6" t="s">
        <v>159</v>
      </c>
      <c r="C79" s="1" t="s">
        <v>161</v>
      </c>
      <c r="D79" s="7">
        <v>310</v>
      </c>
      <c r="E79" s="7">
        <v>55</v>
      </c>
      <c r="F79" s="8">
        <f t="shared" si="3"/>
        <v>0.17741935483870969</v>
      </c>
    </row>
    <row r="80" spans="2:8">
      <c r="B80" s="6" t="s">
        <v>146</v>
      </c>
      <c r="C80" s="1" t="s">
        <v>160</v>
      </c>
      <c r="D80" s="7">
        <v>10</v>
      </c>
      <c r="E80" s="7">
        <v>9.1999999999999993</v>
      </c>
      <c r="F80" s="8">
        <f t="shared" si="3"/>
        <v>0.91999999999999993</v>
      </c>
    </row>
    <row r="81" spans="2:6">
      <c r="B81" s="6" t="s">
        <v>147</v>
      </c>
      <c r="C81" s="1" t="s">
        <v>148</v>
      </c>
      <c r="D81" s="7">
        <v>500</v>
      </c>
      <c r="E81" s="7">
        <v>190</v>
      </c>
      <c r="F81" s="8">
        <v>0</v>
      </c>
    </row>
    <row r="82" spans="2:6">
      <c r="B82" s="6" t="s">
        <v>112</v>
      </c>
      <c r="C82" s="1" t="s">
        <v>142</v>
      </c>
      <c r="D82" s="7">
        <v>803137</v>
      </c>
      <c r="E82" s="7">
        <v>516810.93</v>
      </c>
      <c r="F82" s="8">
        <f t="shared" si="3"/>
        <v>0.64349037586364466</v>
      </c>
    </row>
    <row r="83" spans="2:6">
      <c r="B83" s="6" t="s">
        <v>113</v>
      </c>
      <c r="C83" s="1" t="s">
        <v>126</v>
      </c>
      <c r="D83" s="7">
        <v>1273930</v>
      </c>
      <c r="E83" s="7">
        <v>614592.97</v>
      </c>
      <c r="F83" s="8">
        <f t="shared" si="3"/>
        <v>0.48243857197805212</v>
      </c>
    </row>
    <row r="84" spans="2:6">
      <c r="B84" s="6" t="s">
        <v>149</v>
      </c>
      <c r="C84" s="1" t="s">
        <v>150</v>
      </c>
      <c r="D84" s="7">
        <v>15960</v>
      </c>
      <c r="E84" s="7">
        <v>10785.2</v>
      </c>
      <c r="F84" s="8">
        <f t="shared" si="3"/>
        <v>0.67576441102756901</v>
      </c>
    </row>
    <row r="85" spans="2:6">
      <c r="B85" s="6" t="s">
        <v>151</v>
      </c>
      <c r="C85" s="1" t="s">
        <v>152</v>
      </c>
      <c r="D85" s="7">
        <v>11410</v>
      </c>
      <c r="E85" s="7">
        <v>5539.1</v>
      </c>
      <c r="F85" s="8">
        <f t="shared" si="3"/>
        <v>0.48546012269938654</v>
      </c>
    </row>
    <row r="86" spans="2:6">
      <c r="B86" s="6" t="s">
        <v>114</v>
      </c>
      <c r="C86" s="1" t="s">
        <v>127</v>
      </c>
      <c r="D86" s="7">
        <v>1122260</v>
      </c>
      <c r="E86" s="7">
        <v>786769.44</v>
      </c>
      <c r="F86" s="8">
        <f t="shared" si="3"/>
        <v>0.70105807923297625</v>
      </c>
    </row>
    <row r="87" spans="2:6">
      <c r="B87" s="6" t="s">
        <v>115</v>
      </c>
      <c r="C87" s="1" t="s">
        <v>128</v>
      </c>
      <c r="D87" s="7">
        <v>110300</v>
      </c>
      <c r="E87" s="7">
        <v>69756.679999999993</v>
      </c>
      <c r="F87" s="8">
        <f t="shared" si="3"/>
        <v>0.63242683590208515</v>
      </c>
    </row>
    <row r="88" spans="2:6">
      <c r="B88" s="6" t="s">
        <v>116</v>
      </c>
      <c r="C88" s="1" t="s">
        <v>129</v>
      </c>
      <c r="D88" s="7">
        <v>1194390</v>
      </c>
      <c r="E88" s="7">
        <v>428733.38</v>
      </c>
      <c r="F88" s="8">
        <f t="shared" si="3"/>
        <v>0.35895593566590478</v>
      </c>
    </row>
    <row r="89" spans="2:6">
      <c r="B89" s="6" t="s">
        <v>117</v>
      </c>
      <c r="C89" s="1" t="s">
        <v>130</v>
      </c>
      <c r="D89" s="7">
        <v>700940</v>
      </c>
      <c r="E89" s="7">
        <v>445185.67</v>
      </c>
      <c r="F89" s="8">
        <f t="shared" si="3"/>
        <v>0.63512664422061804</v>
      </c>
    </row>
    <row r="90" spans="2:6">
      <c r="B90" s="6" t="s">
        <v>118</v>
      </c>
      <c r="C90" s="1" t="s">
        <v>131</v>
      </c>
      <c r="D90" s="7">
        <v>347753</v>
      </c>
      <c r="E90" s="7">
        <v>280686.23</v>
      </c>
      <c r="F90" s="8">
        <f t="shared" si="3"/>
        <v>0.80714251207034871</v>
      </c>
    </row>
    <row r="91" spans="2:6">
      <c r="B91" s="6" t="s">
        <v>119</v>
      </c>
      <c r="C91" s="1" t="s">
        <v>132</v>
      </c>
      <c r="D91" s="7">
        <v>129200</v>
      </c>
      <c r="E91" s="7">
        <v>44800</v>
      </c>
      <c r="F91" s="8">
        <f t="shared" si="3"/>
        <v>0.34674922600619196</v>
      </c>
    </row>
    <row r="92" spans="2:6">
      <c r="B92" s="6" t="s">
        <v>120</v>
      </c>
      <c r="C92" s="1" t="s">
        <v>133</v>
      </c>
      <c r="D92" s="7">
        <v>1008021</v>
      </c>
      <c r="E92" s="7">
        <v>250383.75</v>
      </c>
      <c r="F92" s="8">
        <f t="shared" si="3"/>
        <v>0.2483914025600657</v>
      </c>
    </row>
    <row r="93" spans="2:6">
      <c r="B93" s="6" t="s">
        <v>121</v>
      </c>
      <c r="C93" s="1" t="s">
        <v>134</v>
      </c>
      <c r="D93" s="7">
        <v>65499</v>
      </c>
      <c r="E93" s="7">
        <v>0</v>
      </c>
      <c r="F93" s="8">
        <f t="shared" si="3"/>
        <v>0</v>
      </c>
    </row>
    <row r="94" spans="2:6">
      <c r="B94" s="6" t="s">
        <v>122</v>
      </c>
      <c r="C94" s="1" t="s">
        <v>137</v>
      </c>
      <c r="D94" s="7">
        <v>253050</v>
      </c>
      <c r="E94" s="7">
        <v>35178.92</v>
      </c>
      <c r="F94" s="8">
        <f t="shared" si="3"/>
        <v>0.13901964038727524</v>
      </c>
    </row>
    <row r="95" spans="2:6">
      <c r="B95" s="6" t="s">
        <v>123</v>
      </c>
      <c r="C95" s="1" t="s">
        <v>138</v>
      </c>
      <c r="D95" s="7">
        <v>5150</v>
      </c>
      <c r="E95" s="7">
        <v>2600</v>
      </c>
      <c r="F95" s="8">
        <f t="shared" si="3"/>
        <v>0.50485436893203883</v>
      </c>
    </row>
    <row r="96" spans="2:6">
      <c r="B96" s="6" t="s">
        <v>124</v>
      </c>
      <c r="C96" s="1" t="s">
        <v>139</v>
      </c>
      <c r="D96" s="7">
        <v>309011</v>
      </c>
      <c r="E96" s="7">
        <v>100696.03</v>
      </c>
      <c r="F96" s="8">
        <f t="shared" si="3"/>
        <v>0.32586551935044383</v>
      </c>
    </row>
    <row r="97" spans="2:9">
      <c r="B97" s="6"/>
      <c r="D97" s="7"/>
      <c r="E97" s="7"/>
    </row>
    <row r="98" spans="2:9">
      <c r="B98" s="20" t="s">
        <v>66</v>
      </c>
      <c r="C98" s="17"/>
      <c r="D98" s="18">
        <f>SUM(D99:D106)</f>
        <v>253711179</v>
      </c>
      <c r="E98" s="18">
        <f>SUM(E99:E106)</f>
        <v>99472556.059999987</v>
      </c>
      <c r="F98" s="19">
        <f t="shared" ref="F98:F106" si="4">+E98/D98</f>
        <v>0.39207005561233071</v>
      </c>
      <c r="G98" s="7"/>
      <c r="I98" s="7"/>
    </row>
    <row r="99" spans="2:9">
      <c r="B99" s="6" t="s">
        <v>67</v>
      </c>
      <c r="C99" s="1" t="s">
        <v>69</v>
      </c>
      <c r="D99" s="7">
        <v>8797580</v>
      </c>
      <c r="E99" s="7">
        <v>5260448.66</v>
      </c>
      <c r="F99" s="8">
        <f t="shared" si="4"/>
        <v>0.59794269105822284</v>
      </c>
      <c r="G99" s="7"/>
      <c r="H99" s="7"/>
    </row>
    <row r="100" spans="2:9">
      <c r="B100" s="6" t="s">
        <v>140</v>
      </c>
      <c r="C100" s="1" t="s">
        <v>141</v>
      </c>
      <c r="D100" s="7">
        <v>4140300</v>
      </c>
      <c r="E100" s="7">
        <v>2478987.36</v>
      </c>
      <c r="F100" s="8">
        <f t="shared" si="4"/>
        <v>0.59874583001231796</v>
      </c>
      <c r="G100" s="7"/>
      <c r="H100" s="7"/>
    </row>
    <row r="101" spans="2:9">
      <c r="B101" s="6" t="s">
        <v>53</v>
      </c>
      <c r="C101" s="1" t="s">
        <v>46</v>
      </c>
      <c r="D101" s="7">
        <v>412512</v>
      </c>
      <c r="E101" s="7">
        <v>88209.64</v>
      </c>
      <c r="F101" s="8">
        <f t="shared" si="4"/>
        <v>0.2138353308509813</v>
      </c>
      <c r="G101" s="7"/>
      <c r="H101" s="7"/>
    </row>
    <row r="102" spans="2:9">
      <c r="B102" s="6" t="s">
        <v>37</v>
      </c>
      <c r="C102" s="1" t="s">
        <v>29</v>
      </c>
      <c r="D102" s="7">
        <f>2880000+488487+98497105+1300000+497561</f>
        <v>103663153</v>
      </c>
      <c r="E102" s="7">
        <f>2390000+397643.23+59973534.03+961003+307717.93</f>
        <v>64029898.189999998</v>
      </c>
      <c r="F102" s="8">
        <f t="shared" si="4"/>
        <v>0.61767268635944339</v>
      </c>
      <c r="G102" s="7"/>
      <c r="H102" s="40"/>
    </row>
    <row r="103" spans="2:9">
      <c r="B103" s="6" t="s">
        <v>98</v>
      </c>
      <c r="C103" s="1" t="s">
        <v>99</v>
      </c>
      <c r="D103" s="7">
        <v>34930</v>
      </c>
      <c r="E103" s="7">
        <v>2930</v>
      </c>
      <c r="F103" s="8">
        <f t="shared" si="4"/>
        <v>8.3882049813913548E-2</v>
      </c>
    </row>
    <row r="104" spans="2:9">
      <c r="B104" s="6" t="s">
        <v>144</v>
      </c>
      <c r="C104" s="1" t="s">
        <v>145</v>
      </c>
      <c r="D104" s="7">
        <v>27010</v>
      </c>
      <c r="E104" s="7">
        <v>6595</v>
      </c>
      <c r="F104" s="8">
        <f t="shared" si="4"/>
        <v>0.24416882636060719</v>
      </c>
    </row>
    <row r="105" spans="2:9">
      <c r="B105" s="6" t="s">
        <v>108</v>
      </c>
      <c r="C105" s="1" t="s">
        <v>135</v>
      </c>
      <c r="D105" s="7">
        <v>132880550</v>
      </c>
      <c r="E105" s="7">
        <v>24841670</v>
      </c>
      <c r="F105" s="8">
        <f t="shared" si="4"/>
        <v>0.18694737491679558</v>
      </c>
    </row>
    <row r="106" spans="2:9">
      <c r="B106" s="6" t="s">
        <v>38</v>
      </c>
      <c r="C106" s="1" t="s">
        <v>30</v>
      </c>
      <c r="D106" s="7">
        <v>3755144</v>
      </c>
      <c r="E106" s="7">
        <v>2763817.21</v>
      </c>
      <c r="F106" s="8">
        <f t="shared" si="4"/>
        <v>0.73600831552664825</v>
      </c>
    </row>
    <row r="107" spans="2:9">
      <c r="B107" s="6"/>
      <c r="D107" s="7"/>
      <c r="E107" s="7"/>
    </row>
    <row r="108" spans="2:9">
      <c r="B108" s="20" t="s">
        <v>71</v>
      </c>
      <c r="C108" s="33"/>
      <c r="D108" s="34">
        <f>SUM(D109:D120)</f>
        <v>64570750</v>
      </c>
      <c r="E108" s="34">
        <f>SUM(E109:E120)</f>
        <v>28282556.469999999</v>
      </c>
      <c r="F108" s="35">
        <f t="shared" ref="F108:F120" si="5">+E108/D108</f>
        <v>0.43800879608801196</v>
      </c>
      <c r="G108" s="7"/>
      <c r="H108" s="32"/>
    </row>
    <row r="109" spans="2:9">
      <c r="B109" s="29" t="s">
        <v>47</v>
      </c>
      <c r="C109" s="23" t="s">
        <v>40</v>
      </c>
      <c r="D109" s="28">
        <v>384261</v>
      </c>
      <c r="E109" s="28">
        <v>57541</v>
      </c>
      <c r="F109" s="30">
        <f t="shared" si="5"/>
        <v>0.14974457465108351</v>
      </c>
      <c r="G109" s="7"/>
      <c r="H109" s="37"/>
    </row>
    <row r="110" spans="2:9">
      <c r="B110" s="6" t="s">
        <v>49</v>
      </c>
      <c r="C110" s="1" t="s">
        <v>42</v>
      </c>
      <c r="D110" s="7">
        <v>2306</v>
      </c>
      <c r="E110" s="7">
        <v>1570.25</v>
      </c>
      <c r="F110" s="30">
        <f t="shared" si="5"/>
        <v>0.68094102341717255</v>
      </c>
    </row>
    <row r="111" spans="2:9">
      <c r="B111" s="6" t="s">
        <v>50</v>
      </c>
      <c r="C111" s="1" t="s">
        <v>43</v>
      </c>
      <c r="D111" s="7">
        <v>3682439</v>
      </c>
      <c r="E111" s="7">
        <v>0</v>
      </c>
      <c r="F111" s="30">
        <f t="shared" si="5"/>
        <v>0</v>
      </c>
    </row>
    <row r="112" spans="2:9">
      <c r="B112" s="6" t="s">
        <v>51</v>
      </c>
      <c r="C112" s="1" t="s">
        <v>44</v>
      </c>
      <c r="D112" s="7">
        <v>8153</v>
      </c>
      <c r="E112" s="7">
        <v>954.88</v>
      </c>
      <c r="F112" s="30">
        <f t="shared" si="5"/>
        <v>0.11712007849871213</v>
      </c>
    </row>
    <row r="113" spans="2:6">
      <c r="B113" s="6" t="s">
        <v>52</v>
      </c>
      <c r="C113" s="1" t="s">
        <v>45</v>
      </c>
      <c r="D113" s="7">
        <v>650981</v>
      </c>
      <c r="E113" s="7">
        <v>209031.44</v>
      </c>
      <c r="F113" s="30">
        <f t="shared" si="5"/>
        <v>0.32110221342865614</v>
      </c>
    </row>
    <row r="114" spans="2:6">
      <c r="B114" s="6" t="s">
        <v>64</v>
      </c>
      <c r="C114" s="1" t="s">
        <v>62</v>
      </c>
      <c r="D114" s="7">
        <v>26843344</v>
      </c>
      <c r="E114" s="7">
        <v>11130877.77</v>
      </c>
      <c r="F114" s="30">
        <f t="shared" si="5"/>
        <v>0.41466062387756158</v>
      </c>
    </row>
    <row r="115" spans="2:6">
      <c r="B115" s="6" t="s">
        <v>53</v>
      </c>
      <c r="C115" s="1" t="s">
        <v>46</v>
      </c>
      <c r="D115" s="7">
        <v>7790988</v>
      </c>
      <c r="E115" s="7">
        <v>4445557.46</v>
      </c>
      <c r="F115" s="30">
        <f t="shared" si="5"/>
        <v>0.57060252948663248</v>
      </c>
    </row>
    <row r="116" spans="2:6">
      <c r="B116" s="6" t="s">
        <v>37</v>
      </c>
      <c r="C116" s="1" t="s">
        <v>29</v>
      </c>
      <c r="D116" s="7">
        <f>16869843+1435935</f>
        <v>18305778</v>
      </c>
      <c r="E116" s="7">
        <f>7276753.65+1024829.69</f>
        <v>8301583.3399999999</v>
      </c>
      <c r="F116" s="30">
        <v>0</v>
      </c>
    </row>
    <row r="117" spans="2:6">
      <c r="B117" s="6" t="s">
        <v>112</v>
      </c>
      <c r="C117" s="1" t="s">
        <v>142</v>
      </c>
      <c r="D117" s="7">
        <v>9372</v>
      </c>
      <c r="E117" s="7">
        <v>2225.36</v>
      </c>
      <c r="F117" s="30">
        <f t="shared" si="5"/>
        <v>0.23744771660264619</v>
      </c>
    </row>
    <row r="118" spans="2:6">
      <c r="B118" s="6" t="s">
        <v>162</v>
      </c>
      <c r="C118" s="1" t="s">
        <v>163</v>
      </c>
      <c r="D118" s="7">
        <v>126216</v>
      </c>
      <c r="E118" s="7">
        <v>0</v>
      </c>
      <c r="F118" s="30">
        <f t="shared" si="5"/>
        <v>0</v>
      </c>
    </row>
    <row r="119" spans="2:6">
      <c r="B119" s="6" t="s">
        <v>73</v>
      </c>
      <c r="C119" s="1" t="s">
        <v>72</v>
      </c>
      <c r="D119" s="7">
        <v>6673987</v>
      </c>
      <c r="E119" s="7">
        <v>4055124.08</v>
      </c>
      <c r="F119" s="30">
        <f t="shared" si="5"/>
        <v>0.60760143524403032</v>
      </c>
    </row>
    <row r="120" spans="2:6">
      <c r="B120" s="6" t="s">
        <v>113</v>
      </c>
      <c r="C120" s="1" t="s">
        <v>126</v>
      </c>
      <c r="D120" s="7">
        <v>92925</v>
      </c>
      <c r="E120" s="7">
        <v>78090.89</v>
      </c>
      <c r="F120" s="30">
        <f t="shared" si="5"/>
        <v>0.84036470271724506</v>
      </c>
    </row>
    <row r="121" spans="2:6">
      <c r="B121" s="6"/>
      <c r="D121" s="7"/>
      <c r="E121" s="7"/>
    </row>
    <row r="122" spans="2:6">
      <c r="B122" s="20" t="s">
        <v>77</v>
      </c>
      <c r="C122" s="17"/>
      <c r="D122" s="18">
        <f>SUM(D123:D126)</f>
        <v>18902400</v>
      </c>
      <c r="E122" s="18">
        <f>SUM(E123:E126)</f>
        <v>13250440.85</v>
      </c>
      <c r="F122" s="19">
        <f>+E122/D122</f>
        <v>0.70099251153292697</v>
      </c>
    </row>
    <row r="123" spans="2:6">
      <c r="B123" s="6" t="s">
        <v>78</v>
      </c>
      <c r="C123" s="1" t="s">
        <v>80</v>
      </c>
      <c r="D123" s="7">
        <v>18902400</v>
      </c>
      <c r="E123" s="7">
        <v>13250440.85</v>
      </c>
      <c r="F123" s="8">
        <f>+E123/D123</f>
        <v>0.70099251153292697</v>
      </c>
    </row>
    <row r="124" spans="2:6" hidden="1">
      <c r="B124" s="6" t="s">
        <v>104</v>
      </c>
      <c r="C124" s="1" t="s">
        <v>105</v>
      </c>
      <c r="D124" s="7">
        <v>0</v>
      </c>
      <c r="E124" s="7">
        <v>0</v>
      </c>
      <c r="F124" s="8">
        <v>0</v>
      </c>
    </row>
    <row r="125" spans="2:6" hidden="1">
      <c r="B125" s="6" t="s">
        <v>75</v>
      </c>
      <c r="C125" s="1" t="s">
        <v>74</v>
      </c>
      <c r="D125" s="7">
        <v>0</v>
      </c>
      <c r="E125" s="7">
        <v>0</v>
      </c>
      <c r="F125" s="8">
        <v>0</v>
      </c>
    </row>
    <row r="126" spans="2:6" hidden="1">
      <c r="B126" s="6" t="s">
        <v>38</v>
      </c>
      <c r="C126" s="1" t="s">
        <v>30</v>
      </c>
      <c r="D126" s="7">
        <v>0</v>
      </c>
      <c r="E126" s="7">
        <v>0</v>
      </c>
      <c r="F126" s="8">
        <v>0</v>
      </c>
    </row>
    <row r="127" spans="2:6">
      <c r="B127" s="6"/>
      <c r="D127" s="7"/>
      <c r="E127" s="7"/>
    </row>
    <row r="128" spans="2:6">
      <c r="B128" s="20" t="s">
        <v>76</v>
      </c>
      <c r="C128" s="17"/>
      <c r="D128" s="18">
        <f>SUM(D129:D130)</f>
        <v>6897661</v>
      </c>
      <c r="E128" s="18">
        <f>SUM(E129:E130)</f>
        <v>1179284.28</v>
      </c>
      <c r="F128" s="19">
        <f>+E128/D128</f>
        <v>0.17096872113604888</v>
      </c>
    </row>
    <row r="129" spans="2:7" hidden="1">
      <c r="B129" s="6" t="s">
        <v>37</v>
      </c>
      <c r="C129" s="1" t="s">
        <v>29</v>
      </c>
      <c r="D129" s="7">
        <v>0</v>
      </c>
      <c r="E129" s="7">
        <v>0</v>
      </c>
      <c r="F129" s="8">
        <v>0</v>
      </c>
      <c r="G129" s="7"/>
    </row>
    <row r="130" spans="2:7">
      <c r="B130" s="6" t="s">
        <v>73</v>
      </c>
      <c r="C130" s="1" t="s">
        <v>72</v>
      </c>
      <c r="D130" s="7">
        <v>6897661</v>
      </c>
      <c r="E130" s="7">
        <v>1179284.28</v>
      </c>
      <c r="F130" s="8">
        <f>+E130/D130</f>
        <v>0.17096872113604888</v>
      </c>
      <c r="G130" s="7"/>
    </row>
    <row r="131" spans="2:7">
      <c r="B131" s="6"/>
      <c r="D131" s="7"/>
      <c r="E131" s="7"/>
    </row>
    <row r="132" spans="2:7">
      <c r="B132" s="18" t="s">
        <v>79</v>
      </c>
      <c r="C132" s="17"/>
      <c r="D132" s="18">
        <f>+D133+D134+D135+D136</f>
        <v>6426938387</v>
      </c>
      <c r="E132" s="18">
        <f>SUM(E133:E136)</f>
        <v>4015483600.4100003</v>
      </c>
      <c r="F132" s="19">
        <f>+E132/D132</f>
        <v>0.62478949674268913</v>
      </c>
    </row>
    <row r="133" spans="2:7">
      <c r="B133" s="6" t="s">
        <v>38</v>
      </c>
      <c r="C133" s="1" t="s">
        <v>30</v>
      </c>
      <c r="D133" s="7">
        <v>33000</v>
      </c>
      <c r="E133" s="7">
        <v>31831.23</v>
      </c>
      <c r="F133" s="8">
        <f>+E133/D133</f>
        <v>0.96458272727272731</v>
      </c>
    </row>
    <row r="134" spans="2:7">
      <c r="B134" s="6" t="s">
        <v>92</v>
      </c>
      <c r="C134" s="1" t="s">
        <v>81</v>
      </c>
      <c r="D134" s="7">
        <v>26145581</v>
      </c>
      <c r="E134" s="7">
        <v>16517847.17</v>
      </c>
      <c r="F134" s="8">
        <f>+E134/D134</f>
        <v>0.63176439529112016</v>
      </c>
    </row>
    <row r="135" spans="2:7">
      <c r="B135" s="6" t="s">
        <v>83</v>
      </c>
      <c r="C135" s="1" t="s">
        <v>82</v>
      </c>
      <c r="D135" s="7">
        <v>1714485065</v>
      </c>
      <c r="E135" s="7">
        <v>1121153360.71</v>
      </c>
      <c r="F135" s="8">
        <f>+E135/D135</f>
        <v>0.65393008291384569</v>
      </c>
    </row>
    <row r="136" spans="2:7">
      <c r="B136" s="6" t="s">
        <v>84</v>
      </c>
      <c r="C136" s="1" t="s">
        <v>93</v>
      </c>
      <c r="D136" s="7">
        <v>4686274741</v>
      </c>
      <c r="E136" s="7">
        <v>2877780561.3000002</v>
      </c>
      <c r="F136" s="8">
        <f>+E136/D136</f>
        <v>0.61408703508619156</v>
      </c>
    </row>
    <row r="137" spans="2:7">
      <c r="B137" s="6"/>
      <c r="D137" s="7"/>
      <c r="E137" s="7"/>
    </row>
    <row r="138" spans="2:7">
      <c r="B138" s="18" t="s">
        <v>143</v>
      </c>
      <c r="C138" s="17"/>
      <c r="D138" s="18">
        <f>+D139+D140+D141+D142</f>
        <v>5283974108</v>
      </c>
      <c r="E138" s="18">
        <f>SUM(E139:E142)</f>
        <v>4275868061.52</v>
      </c>
      <c r="F138" s="19">
        <f>+E138/D138</f>
        <v>0.80921442348596762</v>
      </c>
    </row>
    <row r="139" spans="2:7">
      <c r="B139" s="6" t="s">
        <v>38</v>
      </c>
      <c r="C139" s="1" t="s">
        <v>30</v>
      </c>
      <c r="D139" s="7">
        <v>1510000</v>
      </c>
      <c r="E139" s="7">
        <v>1457931.68</v>
      </c>
      <c r="F139" s="8">
        <f>+E139/D139</f>
        <v>0.96551766887417212</v>
      </c>
    </row>
    <row r="140" spans="2:7">
      <c r="B140" s="6" t="s">
        <v>85</v>
      </c>
      <c r="C140" s="1" t="s">
        <v>88</v>
      </c>
      <c r="D140" s="7">
        <v>53700038</v>
      </c>
      <c r="E140" s="7">
        <v>32648563</v>
      </c>
      <c r="F140" s="8">
        <f>+E140/D140</f>
        <v>0.60798025878491935</v>
      </c>
    </row>
    <row r="141" spans="2:7">
      <c r="B141" s="6" t="s">
        <v>86</v>
      </c>
      <c r="C141" s="1" t="s">
        <v>89</v>
      </c>
      <c r="D141" s="7">
        <v>2293215923</v>
      </c>
      <c r="E141" s="7">
        <v>1811449728.6600001</v>
      </c>
      <c r="F141" s="8">
        <f>+E141/D141</f>
        <v>0.78991677604010779</v>
      </c>
    </row>
    <row r="142" spans="2:7">
      <c r="B142" s="6" t="s">
        <v>87</v>
      </c>
      <c r="C142" s="1" t="s">
        <v>90</v>
      </c>
      <c r="D142" s="7">
        <v>2935548147</v>
      </c>
      <c r="E142" s="7">
        <v>2430311838.1799998</v>
      </c>
      <c r="F142" s="8">
        <f>+E142/D142</f>
        <v>0.8278903007139129</v>
      </c>
    </row>
    <row r="143" spans="2:7">
      <c r="B143" s="3"/>
    </row>
    <row r="144" spans="2:7">
      <c r="B144" s="59" t="s">
        <v>96</v>
      </c>
      <c r="C144" s="59"/>
      <c r="D144" s="18">
        <f>+D138+D132+D128+D122+D108+D98+D66+D60+D49+D47</f>
        <v>12469542462</v>
      </c>
      <c r="E144" s="18">
        <f>+E138+E132+E128+E122+E108+E98+E66+E60+E49+E47</f>
        <v>8546471417.8600006</v>
      </c>
      <c r="F144" s="19">
        <f>+E144/D144</f>
        <v>0.68538773125836283</v>
      </c>
    </row>
    <row r="145" spans="2:6">
      <c r="B145" s="3"/>
      <c r="D145" s="26"/>
      <c r="E145" s="26"/>
      <c r="F145" s="27"/>
    </row>
    <row r="146" spans="2:6">
      <c r="B146" s="3"/>
      <c r="D146" s="28"/>
      <c r="E146" s="28"/>
      <c r="F146" s="23"/>
    </row>
    <row r="147" spans="2:6">
      <c r="B147" s="3"/>
      <c r="D147" s="7"/>
      <c r="E147" s="7"/>
    </row>
    <row r="148" spans="2:6">
      <c r="B148" s="3"/>
      <c r="D148" s="7"/>
    </row>
    <row r="149" spans="2:6">
      <c r="B149" s="3"/>
      <c r="D149" s="7"/>
    </row>
    <row r="150" spans="2:6">
      <c r="B150" s="3"/>
    </row>
    <row r="151" spans="2:6">
      <c r="B151" s="3"/>
      <c r="D151" s="7"/>
    </row>
    <row r="152" spans="2:6">
      <c r="B152" s="3"/>
    </row>
    <row r="153" spans="2:6">
      <c r="B153" s="3"/>
    </row>
    <row r="154" spans="2:6">
      <c r="B154" s="3"/>
    </row>
    <row r="155" spans="2:6">
      <c r="B155" s="3"/>
    </row>
    <row r="156" spans="2:6">
      <c r="B156" s="3"/>
    </row>
    <row r="157" spans="2:6">
      <c r="B157" s="3"/>
    </row>
    <row r="158" spans="2:6">
      <c r="B158" s="3"/>
    </row>
    <row r="159" spans="2:6">
      <c r="B159" s="3"/>
    </row>
    <row r="160" spans="2:6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  <row r="958" spans="2:2">
      <c r="B958" s="3"/>
    </row>
    <row r="959" spans="2:2">
      <c r="B959" s="3"/>
    </row>
    <row r="960" spans="2:2">
      <c r="B960" s="3"/>
    </row>
    <row r="961" spans="2:2">
      <c r="B961" s="3"/>
    </row>
    <row r="962" spans="2:2">
      <c r="B962" s="3"/>
    </row>
    <row r="963" spans="2:2">
      <c r="B963" s="3"/>
    </row>
    <row r="964" spans="2:2">
      <c r="B964" s="3"/>
    </row>
    <row r="965" spans="2:2">
      <c r="B965" s="3"/>
    </row>
    <row r="966" spans="2:2">
      <c r="B966" s="3"/>
    </row>
    <row r="967" spans="2:2">
      <c r="B967" s="3"/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974" spans="2:2">
      <c r="B974" s="3"/>
    </row>
    <row r="975" spans="2:2">
      <c r="B975" s="3"/>
    </row>
    <row r="976" spans="2:2">
      <c r="B976" s="3"/>
    </row>
    <row r="977" spans="2:2">
      <c r="B977" s="3"/>
    </row>
    <row r="978" spans="2:2">
      <c r="B978" s="3"/>
    </row>
    <row r="979" spans="2:2">
      <c r="B979" s="3"/>
    </row>
    <row r="980" spans="2:2">
      <c r="B980" s="3"/>
    </row>
    <row r="981" spans="2:2">
      <c r="B981" s="3"/>
    </row>
    <row r="982" spans="2:2">
      <c r="B982" s="3"/>
    </row>
    <row r="983" spans="2:2">
      <c r="B983" s="3"/>
    </row>
    <row r="984" spans="2:2">
      <c r="B984" s="3"/>
    </row>
    <row r="985" spans="2:2">
      <c r="B985" s="3"/>
    </row>
    <row r="986" spans="2:2">
      <c r="B986" s="3"/>
    </row>
    <row r="987" spans="2:2">
      <c r="B987" s="3"/>
    </row>
    <row r="988" spans="2:2">
      <c r="B988" s="3"/>
    </row>
    <row r="989" spans="2:2">
      <c r="B989" s="3"/>
    </row>
    <row r="990" spans="2:2">
      <c r="B990" s="3"/>
    </row>
    <row r="991" spans="2:2">
      <c r="B991" s="3"/>
    </row>
    <row r="992" spans="2:2">
      <c r="B992" s="3"/>
    </row>
    <row r="993" spans="2:2">
      <c r="B993" s="3"/>
    </row>
    <row r="994" spans="2:2">
      <c r="B994" s="3"/>
    </row>
    <row r="995" spans="2:2">
      <c r="B995" s="3"/>
    </row>
    <row r="996" spans="2:2">
      <c r="B996" s="3"/>
    </row>
    <row r="997" spans="2:2">
      <c r="B997" s="3"/>
    </row>
    <row r="998" spans="2:2">
      <c r="B998" s="3"/>
    </row>
    <row r="999" spans="2:2">
      <c r="B999" s="3"/>
    </row>
    <row r="1000" spans="2:2">
      <c r="B1000" s="3"/>
    </row>
    <row r="1001" spans="2:2">
      <c r="B1001" s="3"/>
    </row>
    <row r="1002" spans="2:2">
      <c r="B1002" s="3"/>
    </row>
    <row r="1003" spans="2:2">
      <c r="B1003" s="3"/>
    </row>
    <row r="1004" spans="2:2">
      <c r="B1004" s="3"/>
    </row>
    <row r="1005" spans="2:2">
      <c r="B1005" s="3"/>
    </row>
    <row r="1006" spans="2:2">
      <c r="B1006" s="3"/>
    </row>
    <row r="1007" spans="2:2">
      <c r="B1007" s="3"/>
    </row>
    <row r="1008" spans="2:2">
      <c r="B1008" s="3"/>
    </row>
    <row r="1009" spans="2:2">
      <c r="B1009" s="3"/>
    </row>
    <row r="1010" spans="2:2">
      <c r="B1010" s="3"/>
    </row>
    <row r="1011" spans="2:2">
      <c r="B1011" s="3"/>
    </row>
    <row r="1012" spans="2:2">
      <c r="B1012" s="3"/>
    </row>
    <row r="1013" spans="2:2">
      <c r="B1013" s="3"/>
    </row>
    <row r="1014" spans="2:2">
      <c r="B1014" s="3"/>
    </row>
    <row r="1015" spans="2:2">
      <c r="B1015" s="3"/>
    </row>
    <row r="1016" spans="2:2">
      <c r="B1016" s="3"/>
    </row>
    <row r="1017" spans="2:2">
      <c r="B1017" s="3"/>
    </row>
    <row r="1018" spans="2:2">
      <c r="B1018" s="3"/>
    </row>
    <row r="1019" spans="2:2">
      <c r="B1019" s="3"/>
    </row>
    <row r="1020" spans="2:2">
      <c r="B1020" s="3"/>
    </row>
    <row r="1021" spans="2:2">
      <c r="B1021" s="3"/>
    </row>
    <row r="1022" spans="2:2">
      <c r="B1022" s="3"/>
    </row>
    <row r="1023" spans="2:2">
      <c r="B1023" s="3"/>
    </row>
    <row r="1024" spans="2:2">
      <c r="B1024" s="3"/>
    </row>
    <row r="1025" spans="2:2">
      <c r="B1025" s="3"/>
    </row>
    <row r="1026" spans="2:2">
      <c r="B1026" s="3"/>
    </row>
    <row r="1027" spans="2:2">
      <c r="B1027" s="3"/>
    </row>
    <row r="1028" spans="2:2">
      <c r="B1028" s="3"/>
    </row>
    <row r="1029" spans="2:2">
      <c r="B1029" s="3"/>
    </row>
    <row r="1030" spans="2:2">
      <c r="B1030" s="3"/>
    </row>
    <row r="1031" spans="2:2">
      <c r="B1031" s="3"/>
    </row>
    <row r="1032" spans="2:2">
      <c r="B1032" s="3"/>
    </row>
    <row r="1033" spans="2:2">
      <c r="B1033" s="3"/>
    </row>
    <row r="1034" spans="2:2">
      <c r="B1034" s="3"/>
    </row>
    <row r="1035" spans="2:2">
      <c r="B1035" s="3"/>
    </row>
    <row r="1036" spans="2:2">
      <c r="B1036" s="3"/>
    </row>
    <row r="1037" spans="2:2">
      <c r="B1037" s="3"/>
    </row>
    <row r="1038" spans="2:2">
      <c r="B1038" s="3"/>
    </row>
    <row r="1039" spans="2:2">
      <c r="B1039" s="3"/>
    </row>
    <row r="1040" spans="2:2">
      <c r="B1040" s="3"/>
    </row>
    <row r="1041" spans="2:2">
      <c r="B1041" s="3"/>
    </row>
    <row r="1042" spans="2:2">
      <c r="B1042" s="3"/>
    </row>
    <row r="1043" spans="2:2">
      <c r="B1043" s="3"/>
    </row>
    <row r="1044" spans="2:2">
      <c r="B1044" s="3"/>
    </row>
    <row r="1045" spans="2:2">
      <c r="B1045" s="3"/>
    </row>
    <row r="1046" spans="2:2">
      <c r="B1046" s="3"/>
    </row>
    <row r="1047" spans="2:2">
      <c r="B1047" s="3"/>
    </row>
    <row r="1048" spans="2:2">
      <c r="B1048" s="3"/>
    </row>
    <row r="1049" spans="2:2">
      <c r="B1049" s="3"/>
    </row>
    <row r="1050" spans="2:2">
      <c r="B1050" s="3"/>
    </row>
    <row r="1051" spans="2:2">
      <c r="B1051" s="3"/>
    </row>
    <row r="1052" spans="2:2">
      <c r="B1052" s="3"/>
    </row>
    <row r="1053" spans="2:2">
      <c r="B1053" s="3"/>
    </row>
    <row r="1054" spans="2:2">
      <c r="B1054" s="3"/>
    </row>
    <row r="1055" spans="2:2">
      <c r="B1055" s="3"/>
    </row>
    <row r="1056" spans="2:2">
      <c r="B1056" s="3"/>
    </row>
    <row r="1057" spans="2:2">
      <c r="B1057" s="3"/>
    </row>
    <row r="1058" spans="2:2">
      <c r="B1058" s="3"/>
    </row>
    <row r="1059" spans="2:2">
      <c r="B1059" s="3"/>
    </row>
    <row r="1060" spans="2:2">
      <c r="B1060" s="3"/>
    </row>
    <row r="1061" spans="2:2">
      <c r="B1061" s="3"/>
    </row>
    <row r="1062" spans="2:2">
      <c r="B1062" s="3"/>
    </row>
    <row r="1063" spans="2:2">
      <c r="B1063" s="3"/>
    </row>
    <row r="1064" spans="2:2">
      <c r="B1064" s="3"/>
    </row>
    <row r="1065" spans="2:2">
      <c r="B1065" s="3"/>
    </row>
    <row r="1066" spans="2:2">
      <c r="B1066" s="3"/>
    </row>
    <row r="1067" spans="2:2">
      <c r="B1067" s="3"/>
    </row>
    <row r="1068" spans="2:2">
      <c r="B1068" s="3"/>
    </row>
    <row r="1069" spans="2:2">
      <c r="B1069" s="3"/>
    </row>
    <row r="1070" spans="2:2">
      <c r="B1070" s="3"/>
    </row>
    <row r="1071" spans="2:2">
      <c r="B1071" s="3"/>
    </row>
    <row r="1072" spans="2:2">
      <c r="B1072" s="3"/>
    </row>
    <row r="1073" spans="2:2">
      <c r="B1073" s="3"/>
    </row>
    <row r="1074" spans="2:2">
      <c r="B1074" s="3"/>
    </row>
    <row r="1075" spans="2:2">
      <c r="B1075" s="3"/>
    </row>
    <row r="1076" spans="2:2">
      <c r="B1076" s="3"/>
    </row>
    <row r="1077" spans="2:2">
      <c r="B1077" s="3"/>
    </row>
    <row r="1078" spans="2:2">
      <c r="B1078" s="3"/>
    </row>
    <row r="1079" spans="2:2">
      <c r="B1079" s="3"/>
    </row>
    <row r="1080" spans="2:2">
      <c r="B1080" s="3"/>
    </row>
    <row r="1081" spans="2:2"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  <row r="1112" spans="2:2">
      <c r="B1112" s="3"/>
    </row>
    <row r="1113" spans="2:2">
      <c r="B1113" s="3"/>
    </row>
    <row r="1114" spans="2:2">
      <c r="B1114" s="3"/>
    </row>
    <row r="1115" spans="2:2">
      <c r="B1115" s="3"/>
    </row>
    <row r="1116" spans="2:2">
      <c r="B1116" s="3"/>
    </row>
    <row r="1117" spans="2:2">
      <c r="B1117" s="3"/>
    </row>
    <row r="1118" spans="2:2">
      <c r="B1118" s="3"/>
    </row>
    <row r="1119" spans="2:2">
      <c r="B1119" s="3"/>
    </row>
    <row r="1120" spans="2:2">
      <c r="B1120" s="3"/>
    </row>
    <row r="1121" spans="2:2">
      <c r="B1121" s="3"/>
    </row>
    <row r="1122" spans="2:2">
      <c r="B1122" s="3"/>
    </row>
    <row r="1123" spans="2:2">
      <c r="B1123" s="3"/>
    </row>
    <row r="1124" spans="2:2">
      <c r="B1124" s="3"/>
    </row>
    <row r="1125" spans="2:2">
      <c r="B1125" s="3"/>
    </row>
    <row r="1126" spans="2:2">
      <c r="B1126" s="3"/>
    </row>
    <row r="1127" spans="2:2">
      <c r="B1127" s="3"/>
    </row>
    <row r="1128" spans="2:2">
      <c r="B1128" s="3"/>
    </row>
    <row r="1129" spans="2:2">
      <c r="B1129" s="3"/>
    </row>
    <row r="1130" spans="2:2">
      <c r="B1130" s="3"/>
    </row>
    <row r="1131" spans="2:2">
      <c r="B1131" s="3"/>
    </row>
    <row r="1132" spans="2:2">
      <c r="B1132" s="3"/>
    </row>
    <row r="1133" spans="2:2">
      <c r="B1133" s="3"/>
    </row>
    <row r="1134" spans="2:2">
      <c r="B1134" s="3"/>
    </row>
    <row r="1135" spans="2:2">
      <c r="B1135" s="3"/>
    </row>
    <row r="1136" spans="2:2">
      <c r="B1136" s="3"/>
    </row>
    <row r="1137" spans="2:2">
      <c r="B1137" s="3"/>
    </row>
    <row r="1138" spans="2:2">
      <c r="B1138" s="3"/>
    </row>
    <row r="1139" spans="2:2">
      <c r="B1139" s="3"/>
    </row>
    <row r="1140" spans="2:2">
      <c r="B1140" s="3"/>
    </row>
    <row r="1141" spans="2:2">
      <c r="B1141" s="3"/>
    </row>
    <row r="1142" spans="2:2">
      <c r="B1142" s="3"/>
    </row>
    <row r="1143" spans="2:2">
      <c r="B1143" s="3"/>
    </row>
    <row r="1144" spans="2:2">
      <c r="B1144" s="3"/>
    </row>
    <row r="1145" spans="2:2">
      <c r="B1145" s="3"/>
    </row>
    <row r="1146" spans="2:2">
      <c r="B1146" s="3"/>
    </row>
    <row r="1147" spans="2:2">
      <c r="B1147" s="3"/>
    </row>
    <row r="1148" spans="2:2">
      <c r="B1148" s="3"/>
    </row>
    <row r="1149" spans="2:2">
      <c r="B1149" s="3"/>
    </row>
    <row r="1150" spans="2:2">
      <c r="B1150" s="3"/>
    </row>
    <row r="1151" spans="2:2">
      <c r="B1151" s="3"/>
    </row>
    <row r="1152" spans="2:2">
      <c r="B1152" s="3"/>
    </row>
    <row r="1153" spans="2:2">
      <c r="B1153" s="3"/>
    </row>
    <row r="1154" spans="2:2">
      <c r="B1154" s="3"/>
    </row>
    <row r="1155" spans="2:2">
      <c r="B1155" s="3"/>
    </row>
    <row r="1156" spans="2:2">
      <c r="B1156" s="3"/>
    </row>
    <row r="1157" spans="2:2">
      <c r="B1157" s="3"/>
    </row>
    <row r="1158" spans="2:2">
      <c r="B1158" s="3"/>
    </row>
    <row r="1159" spans="2:2">
      <c r="B1159" s="3"/>
    </row>
    <row r="1160" spans="2:2">
      <c r="B1160" s="3"/>
    </row>
    <row r="1161" spans="2:2">
      <c r="B1161" s="3"/>
    </row>
    <row r="1162" spans="2:2">
      <c r="B1162" s="3"/>
    </row>
    <row r="1163" spans="2:2">
      <c r="B1163" s="3"/>
    </row>
    <row r="1164" spans="2:2">
      <c r="B1164" s="3"/>
    </row>
    <row r="1165" spans="2:2">
      <c r="B1165" s="3"/>
    </row>
    <row r="1166" spans="2:2">
      <c r="B1166" s="3"/>
    </row>
    <row r="1167" spans="2:2">
      <c r="B1167" s="3"/>
    </row>
    <row r="1168" spans="2:2">
      <c r="B1168" s="3"/>
    </row>
    <row r="1169" spans="2:2">
      <c r="B1169" s="3"/>
    </row>
    <row r="1170" spans="2:2">
      <c r="B1170" s="3"/>
    </row>
    <row r="1171" spans="2:2">
      <c r="B1171" s="3"/>
    </row>
    <row r="1172" spans="2:2">
      <c r="B1172" s="3"/>
    </row>
    <row r="1173" spans="2:2">
      <c r="B1173" s="3"/>
    </row>
    <row r="1174" spans="2:2">
      <c r="B1174" s="3"/>
    </row>
    <row r="1175" spans="2:2">
      <c r="B1175" s="3"/>
    </row>
    <row r="1176" spans="2:2">
      <c r="B1176" s="3"/>
    </row>
    <row r="1177" spans="2:2">
      <c r="B1177" s="3"/>
    </row>
    <row r="1178" spans="2:2">
      <c r="B1178" s="3"/>
    </row>
    <row r="1179" spans="2:2">
      <c r="B1179" s="3"/>
    </row>
    <row r="1180" spans="2:2">
      <c r="B1180" s="3"/>
    </row>
    <row r="1181" spans="2:2">
      <c r="B1181" s="3"/>
    </row>
    <row r="1182" spans="2:2">
      <c r="B1182" s="3"/>
    </row>
    <row r="1183" spans="2:2">
      <c r="B1183" s="3"/>
    </row>
    <row r="1184" spans="2:2">
      <c r="B1184" s="3"/>
    </row>
    <row r="1185" spans="2:2">
      <c r="B1185" s="3"/>
    </row>
    <row r="1186" spans="2:2">
      <c r="B1186" s="3"/>
    </row>
    <row r="1187" spans="2:2">
      <c r="B1187" s="3"/>
    </row>
    <row r="1188" spans="2:2">
      <c r="B1188" s="3"/>
    </row>
    <row r="1189" spans="2:2">
      <c r="B1189" s="3"/>
    </row>
    <row r="1190" spans="2:2">
      <c r="B1190" s="3"/>
    </row>
    <row r="1191" spans="2:2">
      <c r="B1191" s="3"/>
    </row>
    <row r="1192" spans="2:2">
      <c r="B1192" s="3"/>
    </row>
    <row r="1193" spans="2:2">
      <c r="B1193" s="3"/>
    </row>
    <row r="1194" spans="2:2">
      <c r="B1194" s="3"/>
    </row>
    <row r="1195" spans="2:2">
      <c r="B1195" s="3"/>
    </row>
    <row r="1196" spans="2:2">
      <c r="B1196" s="3"/>
    </row>
    <row r="1197" spans="2:2">
      <c r="B1197" s="3"/>
    </row>
    <row r="1198" spans="2:2">
      <c r="B1198" s="3"/>
    </row>
    <row r="1199" spans="2:2">
      <c r="B1199" s="3"/>
    </row>
    <row r="1200" spans="2:2">
      <c r="B1200" s="3"/>
    </row>
    <row r="1201" spans="2:2">
      <c r="B1201" s="3"/>
    </row>
    <row r="1202" spans="2:2">
      <c r="B1202" s="3"/>
    </row>
    <row r="1203" spans="2:2">
      <c r="B1203" s="3"/>
    </row>
    <row r="1204" spans="2:2">
      <c r="B1204" s="3"/>
    </row>
    <row r="1205" spans="2:2">
      <c r="B1205" s="3"/>
    </row>
    <row r="1206" spans="2:2">
      <c r="B1206" s="3"/>
    </row>
    <row r="1207" spans="2:2">
      <c r="B1207" s="3"/>
    </row>
    <row r="1208" spans="2:2">
      <c r="B1208" s="3"/>
    </row>
    <row r="1209" spans="2:2">
      <c r="B1209" s="3"/>
    </row>
    <row r="1210" spans="2:2">
      <c r="B1210" s="3"/>
    </row>
    <row r="1211" spans="2:2">
      <c r="B1211" s="3"/>
    </row>
    <row r="1212" spans="2:2">
      <c r="B1212" s="3"/>
    </row>
    <row r="1213" spans="2:2">
      <c r="B1213" s="3"/>
    </row>
    <row r="1214" spans="2:2">
      <c r="B1214" s="3"/>
    </row>
    <row r="1215" spans="2:2">
      <c r="B1215" s="3"/>
    </row>
    <row r="1216" spans="2:2">
      <c r="B1216" s="3"/>
    </row>
    <row r="1217" spans="2:2">
      <c r="B1217" s="3"/>
    </row>
    <row r="1218" spans="2:2">
      <c r="B1218" s="3"/>
    </row>
    <row r="1219" spans="2:2">
      <c r="B1219" s="3"/>
    </row>
    <row r="1220" spans="2:2">
      <c r="B1220" s="3"/>
    </row>
    <row r="1221" spans="2:2">
      <c r="B1221" s="3"/>
    </row>
    <row r="1222" spans="2:2">
      <c r="B1222" s="3"/>
    </row>
    <row r="1223" spans="2:2">
      <c r="B1223" s="3"/>
    </row>
    <row r="1224" spans="2:2">
      <c r="B1224" s="3"/>
    </row>
    <row r="1225" spans="2:2">
      <c r="B1225" s="3"/>
    </row>
    <row r="1226" spans="2:2">
      <c r="B1226" s="3"/>
    </row>
    <row r="1227" spans="2:2">
      <c r="B1227" s="3"/>
    </row>
    <row r="1228" spans="2:2">
      <c r="B1228" s="3"/>
    </row>
    <row r="1229" spans="2:2">
      <c r="B1229" s="3"/>
    </row>
    <row r="1230" spans="2:2">
      <c r="B1230" s="3"/>
    </row>
    <row r="1231" spans="2:2">
      <c r="B1231" s="3"/>
    </row>
    <row r="1232" spans="2:2">
      <c r="B1232" s="3"/>
    </row>
    <row r="1233" spans="2:2">
      <c r="B1233" s="3"/>
    </row>
    <row r="1234" spans="2:2">
      <c r="B1234" s="3"/>
    </row>
    <row r="1235" spans="2:2">
      <c r="B1235" s="3"/>
    </row>
    <row r="1236" spans="2:2">
      <c r="B1236" s="3"/>
    </row>
    <row r="1237" spans="2:2">
      <c r="B1237" s="3"/>
    </row>
    <row r="1238" spans="2:2">
      <c r="B1238" s="3"/>
    </row>
    <row r="1239" spans="2:2">
      <c r="B1239" s="3"/>
    </row>
    <row r="1240" spans="2:2">
      <c r="B1240" s="3"/>
    </row>
    <row r="1241" spans="2:2">
      <c r="B1241" s="3"/>
    </row>
    <row r="1242" spans="2:2">
      <c r="B1242" s="3"/>
    </row>
    <row r="1243" spans="2:2">
      <c r="B1243" s="3"/>
    </row>
    <row r="1244" spans="2:2">
      <c r="B1244" s="3"/>
    </row>
    <row r="1245" spans="2:2">
      <c r="B1245" s="3"/>
    </row>
    <row r="1246" spans="2:2">
      <c r="B1246" s="3"/>
    </row>
    <row r="1247" spans="2:2">
      <c r="B1247" s="3"/>
    </row>
    <row r="1248" spans="2:2">
      <c r="B1248" s="3"/>
    </row>
    <row r="1249" spans="2:2">
      <c r="B1249" s="3"/>
    </row>
    <row r="1250" spans="2:2">
      <c r="B1250" s="3"/>
    </row>
    <row r="1251" spans="2:2">
      <c r="B1251" s="3"/>
    </row>
    <row r="1252" spans="2:2">
      <c r="B1252" s="3"/>
    </row>
    <row r="1253" spans="2:2">
      <c r="B1253" s="3"/>
    </row>
    <row r="1254" spans="2:2">
      <c r="B1254" s="3"/>
    </row>
    <row r="1255" spans="2:2">
      <c r="B1255" s="3"/>
    </row>
    <row r="1256" spans="2:2">
      <c r="B1256" s="3"/>
    </row>
    <row r="1257" spans="2:2">
      <c r="B1257" s="3"/>
    </row>
    <row r="1258" spans="2:2">
      <c r="B1258" s="3"/>
    </row>
    <row r="1259" spans="2:2">
      <c r="B1259" s="3"/>
    </row>
    <row r="1260" spans="2:2">
      <c r="B1260" s="3"/>
    </row>
    <row r="1261" spans="2:2">
      <c r="B1261" s="3"/>
    </row>
    <row r="1262" spans="2:2">
      <c r="B1262" s="3"/>
    </row>
    <row r="1263" spans="2:2">
      <c r="B1263" s="3"/>
    </row>
    <row r="1264" spans="2:2">
      <c r="B1264" s="3"/>
    </row>
    <row r="1265" spans="2:2">
      <c r="B1265" s="3"/>
    </row>
    <row r="1266" spans="2:2">
      <c r="B1266" s="3"/>
    </row>
    <row r="1267" spans="2:2">
      <c r="B1267" s="3"/>
    </row>
    <row r="1268" spans="2:2">
      <c r="B1268" s="3"/>
    </row>
    <row r="1269" spans="2:2">
      <c r="B1269" s="3"/>
    </row>
    <row r="1270" spans="2:2">
      <c r="B1270" s="3"/>
    </row>
    <row r="1271" spans="2:2">
      <c r="B1271" s="3"/>
    </row>
    <row r="1272" spans="2:2">
      <c r="B1272" s="3"/>
    </row>
    <row r="1273" spans="2:2">
      <c r="B1273" s="3"/>
    </row>
    <row r="1274" spans="2:2">
      <c r="B1274" s="3"/>
    </row>
    <row r="1275" spans="2:2">
      <c r="B1275" s="3"/>
    </row>
    <row r="1276" spans="2:2">
      <c r="B1276" s="3"/>
    </row>
    <row r="1277" spans="2:2">
      <c r="B1277" s="3"/>
    </row>
    <row r="1278" spans="2:2">
      <c r="B1278" s="3"/>
    </row>
    <row r="1279" spans="2:2">
      <c r="B1279" s="3"/>
    </row>
    <row r="1280" spans="2:2">
      <c r="B1280" s="3"/>
    </row>
    <row r="1281" spans="2:2">
      <c r="B1281" s="3"/>
    </row>
    <row r="1282" spans="2:2">
      <c r="B1282" s="3"/>
    </row>
    <row r="1283" spans="2:2">
      <c r="B1283" s="3"/>
    </row>
    <row r="1284" spans="2:2">
      <c r="B1284" s="3"/>
    </row>
    <row r="1285" spans="2:2">
      <c r="B1285" s="3"/>
    </row>
    <row r="1286" spans="2:2">
      <c r="B1286" s="3"/>
    </row>
    <row r="1287" spans="2:2">
      <c r="B1287" s="3"/>
    </row>
    <row r="1288" spans="2:2">
      <c r="B1288" s="3"/>
    </row>
    <row r="1289" spans="2:2">
      <c r="B1289" s="3"/>
    </row>
    <row r="1290" spans="2:2">
      <c r="B1290" s="3"/>
    </row>
    <row r="1291" spans="2:2">
      <c r="B1291" s="3"/>
    </row>
    <row r="1292" spans="2:2">
      <c r="B1292" s="3"/>
    </row>
    <row r="1293" spans="2:2">
      <c r="B1293" s="3"/>
    </row>
    <row r="1294" spans="2:2">
      <c r="B1294" s="3"/>
    </row>
    <row r="1295" spans="2:2">
      <c r="B1295" s="3"/>
    </row>
    <row r="1296" spans="2:2">
      <c r="B1296" s="3"/>
    </row>
    <row r="1297" spans="2:2">
      <c r="B1297" s="3"/>
    </row>
    <row r="1298" spans="2:2">
      <c r="B1298" s="3"/>
    </row>
    <row r="1299" spans="2:2">
      <c r="B1299" s="3"/>
    </row>
    <row r="1300" spans="2:2">
      <c r="B1300" s="3"/>
    </row>
    <row r="1301" spans="2:2">
      <c r="B1301" s="3"/>
    </row>
    <row r="1302" spans="2:2">
      <c r="B1302" s="3"/>
    </row>
    <row r="1303" spans="2:2">
      <c r="B1303" s="3"/>
    </row>
    <row r="1304" spans="2:2">
      <c r="B1304" s="3"/>
    </row>
    <row r="1305" spans="2:2">
      <c r="B1305" s="3"/>
    </row>
    <row r="1306" spans="2:2">
      <c r="B1306" s="3"/>
    </row>
    <row r="1307" spans="2:2">
      <c r="B1307" s="3"/>
    </row>
    <row r="1308" spans="2:2">
      <c r="B1308" s="3"/>
    </row>
    <row r="1309" spans="2:2">
      <c r="B1309" s="3"/>
    </row>
    <row r="1310" spans="2:2">
      <c r="B1310" s="3"/>
    </row>
    <row r="1311" spans="2:2">
      <c r="B1311" s="3"/>
    </row>
    <row r="1312" spans="2:2">
      <c r="B1312" s="3"/>
    </row>
    <row r="1313" spans="2:2">
      <c r="B1313" s="3"/>
    </row>
    <row r="1314" spans="2:2">
      <c r="B1314" s="3"/>
    </row>
    <row r="1315" spans="2:2">
      <c r="B1315" s="3"/>
    </row>
    <row r="1316" spans="2:2">
      <c r="B1316" s="3"/>
    </row>
    <row r="1317" spans="2:2">
      <c r="B1317" s="3"/>
    </row>
    <row r="1318" spans="2:2">
      <c r="B1318" s="3"/>
    </row>
    <row r="1319" spans="2:2">
      <c r="B1319" s="3"/>
    </row>
    <row r="1320" spans="2:2">
      <c r="B1320" s="3"/>
    </row>
    <row r="1321" spans="2:2">
      <c r="B1321" s="3"/>
    </row>
    <row r="1322" spans="2:2">
      <c r="B1322" s="3"/>
    </row>
    <row r="1323" spans="2:2">
      <c r="B1323" s="3"/>
    </row>
    <row r="1324" spans="2:2">
      <c r="B1324" s="3"/>
    </row>
    <row r="1325" spans="2:2">
      <c r="B1325" s="3"/>
    </row>
    <row r="1326" spans="2:2">
      <c r="B1326" s="3"/>
    </row>
    <row r="1327" spans="2:2">
      <c r="B1327" s="3"/>
    </row>
    <row r="1328" spans="2:2">
      <c r="B1328" s="3"/>
    </row>
    <row r="1329" spans="2:2">
      <c r="B1329" s="3"/>
    </row>
    <row r="1330" spans="2:2">
      <c r="B1330" s="3"/>
    </row>
    <row r="1331" spans="2:2">
      <c r="B1331" s="3"/>
    </row>
    <row r="1332" spans="2:2">
      <c r="B1332" s="3"/>
    </row>
    <row r="1333" spans="2:2">
      <c r="B1333" s="3"/>
    </row>
    <row r="1334" spans="2:2">
      <c r="B1334" s="3"/>
    </row>
    <row r="1335" spans="2:2">
      <c r="B1335" s="3"/>
    </row>
    <row r="1336" spans="2:2">
      <c r="B1336" s="3"/>
    </row>
    <row r="1337" spans="2:2">
      <c r="B1337" s="3"/>
    </row>
    <row r="1338" spans="2:2">
      <c r="B1338" s="3"/>
    </row>
    <row r="1339" spans="2:2">
      <c r="B1339" s="3"/>
    </row>
    <row r="1340" spans="2:2">
      <c r="B1340" s="3"/>
    </row>
    <row r="1341" spans="2:2">
      <c r="B1341" s="3"/>
    </row>
    <row r="1342" spans="2:2">
      <c r="B1342" s="3"/>
    </row>
    <row r="1343" spans="2:2">
      <c r="B1343" s="3"/>
    </row>
    <row r="1344" spans="2:2">
      <c r="B1344" s="3"/>
    </row>
    <row r="1345" spans="2:2">
      <c r="B1345" s="3"/>
    </row>
    <row r="1346" spans="2:2">
      <c r="B1346" s="3"/>
    </row>
    <row r="1347" spans="2:2">
      <c r="B1347" s="3"/>
    </row>
    <row r="1348" spans="2:2">
      <c r="B1348" s="3"/>
    </row>
    <row r="1349" spans="2:2">
      <c r="B1349" s="3"/>
    </row>
    <row r="1350" spans="2:2">
      <c r="B1350" s="3"/>
    </row>
    <row r="1351" spans="2:2">
      <c r="B1351" s="3"/>
    </row>
    <row r="1352" spans="2:2">
      <c r="B1352" s="3"/>
    </row>
    <row r="1353" spans="2:2">
      <c r="B1353" s="3"/>
    </row>
    <row r="1354" spans="2:2">
      <c r="B1354" s="3"/>
    </row>
    <row r="1355" spans="2:2">
      <c r="B1355" s="3"/>
    </row>
    <row r="1356" spans="2:2">
      <c r="B1356" s="3"/>
    </row>
    <row r="1357" spans="2:2">
      <c r="B1357" s="3"/>
    </row>
    <row r="1358" spans="2:2">
      <c r="B1358" s="3"/>
    </row>
    <row r="1359" spans="2:2">
      <c r="B1359" s="3"/>
    </row>
    <row r="1360" spans="2:2">
      <c r="B1360" s="3"/>
    </row>
    <row r="1361" spans="2:2">
      <c r="B1361" s="3"/>
    </row>
    <row r="1362" spans="2:2">
      <c r="B1362" s="3"/>
    </row>
    <row r="1363" spans="2:2">
      <c r="B1363" s="3"/>
    </row>
    <row r="1364" spans="2:2">
      <c r="B1364" s="3"/>
    </row>
    <row r="1365" spans="2:2">
      <c r="B1365" s="3"/>
    </row>
    <row r="1366" spans="2:2">
      <c r="B1366" s="3"/>
    </row>
    <row r="1367" spans="2:2">
      <c r="B1367" s="3"/>
    </row>
    <row r="1368" spans="2:2">
      <c r="B1368" s="3"/>
    </row>
    <row r="1369" spans="2:2">
      <c r="B1369" s="3"/>
    </row>
    <row r="1370" spans="2:2">
      <c r="B1370" s="3"/>
    </row>
    <row r="1371" spans="2:2">
      <c r="B1371" s="3"/>
    </row>
    <row r="1372" spans="2:2">
      <c r="B1372" s="3"/>
    </row>
    <row r="1373" spans="2:2">
      <c r="B1373" s="3"/>
    </row>
    <row r="1374" spans="2:2">
      <c r="B1374" s="3"/>
    </row>
    <row r="1375" spans="2:2">
      <c r="B1375" s="3"/>
    </row>
    <row r="1376" spans="2:2">
      <c r="B1376" s="3"/>
    </row>
    <row r="1377" spans="2:2">
      <c r="B1377" s="3"/>
    </row>
    <row r="1378" spans="2:2">
      <c r="B1378" s="3"/>
    </row>
    <row r="1379" spans="2:2">
      <c r="B1379" s="3"/>
    </row>
    <row r="1380" spans="2:2">
      <c r="B1380" s="3"/>
    </row>
    <row r="1381" spans="2:2">
      <c r="B1381" s="3"/>
    </row>
    <row r="1382" spans="2:2">
      <c r="B1382" s="3"/>
    </row>
    <row r="1383" spans="2:2">
      <c r="B1383" s="3"/>
    </row>
    <row r="1384" spans="2:2">
      <c r="B1384" s="3"/>
    </row>
    <row r="1385" spans="2:2">
      <c r="B1385" s="3"/>
    </row>
    <row r="1386" spans="2:2">
      <c r="B1386" s="3"/>
    </row>
    <row r="1387" spans="2:2">
      <c r="B1387" s="3"/>
    </row>
    <row r="1388" spans="2:2">
      <c r="B1388" s="3"/>
    </row>
    <row r="1389" spans="2:2">
      <c r="B1389" s="3"/>
    </row>
    <row r="1390" spans="2:2">
      <c r="B1390" s="3"/>
    </row>
    <row r="1391" spans="2:2">
      <c r="B1391" s="3"/>
    </row>
    <row r="1392" spans="2:2">
      <c r="B1392" s="3"/>
    </row>
    <row r="1393" spans="2:2">
      <c r="B1393" s="3"/>
    </row>
    <row r="1394" spans="2:2">
      <c r="B1394" s="3"/>
    </row>
    <row r="1395" spans="2:2">
      <c r="B1395" s="3"/>
    </row>
    <row r="1396" spans="2:2">
      <c r="B1396" s="3"/>
    </row>
    <row r="1397" spans="2:2">
      <c r="B1397" s="3"/>
    </row>
    <row r="1398" spans="2:2">
      <c r="B1398" s="3"/>
    </row>
    <row r="1399" spans="2:2">
      <c r="B1399" s="3"/>
    </row>
    <row r="1400" spans="2:2">
      <c r="B1400" s="3"/>
    </row>
    <row r="1401" spans="2:2">
      <c r="B1401" s="3"/>
    </row>
    <row r="1402" spans="2:2">
      <c r="B1402" s="3"/>
    </row>
    <row r="1403" spans="2:2">
      <c r="B1403" s="3"/>
    </row>
    <row r="1404" spans="2:2">
      <c r="B1404" s="3"/>
    </row>
    <row r="1405" spans="2:2">
      <c r="B1405" s="3"/>
    </row>
    <row r="1406" spans="2:2">
      <c r="B1406" s="3"/>
    </row>
    <row r="1407" spans="2:2">
      <c r="B1407" s="3"/>
    </row>
    <row r="1408" spans="2:2">
      <c r="B1408" s="3"/>
    </row>
    <row r="1409" spans="2:2">
      <c r="B1409" s="3"/>
    </row>
    <row r="1410" spans="2:2">
      <c r="B1410" s="3"/>
    </row>
    <row r="1411" spans="2:2">
      <c r="B1411" s="3"/>
    </row>
    <row r="1412" spans="2:2">
      <c r="B1412" s="3"/>
    </row>
    <row r="1413" spans="2:2">
      <c r="B1413" s="3"/>
    </row>
    <row r="1414" spans="2:2">
      <c r="B1414" s="3"/>
    </row>
    <row r="1415" spans="2:2">
      <c r="B1415" s="3"/>
    </row>
    <row r="1416" spans="2:2">
      <c r="B1416" s="3"/>
    </row>
    <row r="1417" spans="2:2">
      <c r="B1417" s="3"/>
    </row>
    <row r="1418" spans="2:2">
      <c r="B1418" s="3"/>
    </row>
    <row r="1419" spans="2:2">
      <c r="B1419" s="3"/>
    </row>
    <row r="1420" spans="2:2">
      <c r="B1420" s="3"/>
    </row>
    <row r="1421" spans="2:2">
      <c r="B1421" s="3"/>
    </row>
    <row r="1422" spans="2:2">
      <c r="B1422" s="3"/>
    </row>
    <row r="1423" spans="2:2">
      <c r="B1423" s="3"/>
    </row>
    <row r="1424" spans="2:2">
      <c r="B1424" s="3"/>
    </row>
    <row r="1425" spans="2:2">
      <c r="B1425" s="3"/>
    </row>
    <row r="1426" spans="2:2">
      <c r="B1426" s="3"/>
    </row>
    <row r="1427" spans="2:2">
      <c r="B1427" s="3"/>
    </row>
    <row r="1428" spans="2:2">
      <c r="B1428" s="3"/>
    </row>
    <row r="1429" spans="2:2">
      <c r="B1429" s="3"/>
    </row>
    <row r="1430" spans="2:2">
      <c r="B1430" s="3"/>
    </row>
    <row r="1431" spans="2:2">
      <c r="B1431" s="3"/>
    </row>
    <row r="1432" spans="2:2">
      <c r="B1432" s="3"/>
    </row>
    <row r="1433" spans="2:2">
      <c r="B1433" s="3"/>
    </row>
    <row r="1434" spans="2:2">
      <c r="B1434" s="3"/>
    </row>
    <row r="1435" spans="2:2">
      <c r="B1435" s="3"/>
    </row>
    <row r="1436" spans="2:2">
      <c r="B1436" s="3"/>
    </row>
    <row r="1437" spans="2:2">
      <c r="B1437" s="3"/>
    </row>
    <row r="1438" spans="2:2">
      <c r="B1438" s="3"/>
    </row>
    <row r="1439" spans="2:2">
      <c r="B1439" s="3"/>
    </row>
    <row r="1440" spans="2:2">
      <c r="B1440" s="3"/>
    </row>
    <row r="1441" spans="2:2">
      <c r="B1441" s="3"/>
    </row>
    <row r="1442" spans="2:2">
      <c r="B1442" s="3"/>
    </row>
    <row r="1443" spans="2:2">
      <c r="B1443" s="3"/>
    </row>
    <row r="1444" spans="2:2">
      <c r="B1444" s="3"/>
    </row>
    <row r="1445" spans="2:2">
      <c r="B1445" s="3"/>
    </row>
    <row r="1446" spans="2:2">
      <c r="B1446" s="3"/>
    </row>
    <row r="1447" spans="2:2">
      <c r="B1447" s="3"/>
    </row>
    <row r="1448" spans="2:2">
      <c r="B1448" s="3"/>
    </row>
    <row r="1449" spans="2:2">
      <c r="B1449" s="3"/>
    </row>
    <row r="1450" spans="2:2">
      <c r="B1450" s="3"/>
    </row>
    <row r="1451" spans="2:2">
      <c r="B1451" s="3"/>
    </row>
    <row r="1452" spans="2:2">
      <c r="B1452" s="3"/>
    </row>
    <row r="1453" spans="2:2">
      <c r="B1453" s="3"/>
    </row>
    <row r="1454" spans="2:2">
      <c r="B1454" s="3"/>
    </row>
    <row r="1455" spans="2:2">
      <c r="B1455" s="3"/>
    </row>
    <row r="1456" spans="2:2">
      <c r="B1456" s="3"/>
    </row>
    <row r="1457" spans="2:2">
      <c r="B1457" s="3"/>
    </row>
    <row r="1458" spans="2:2">
      <c r="B1458" s="3"/>
    </row>
    <row r="1459" spans="2:2">
      <c r="B1459" s="3"/>
    </row>
    <row r="1460" spans="2:2">
      <c r="B1460" s="3"/>
    </row>
    <row r="1461" spans="2:2">
      <c r="B1461" s="3"/>
    </row>
    <row r="1462" spans="2:2">
      <c r="B1462" s="3"/>
    </row>
    <row r="1463" spans="2:2">
      <c r="B1463" s="3"/>
    </row>
    <row r="1464" spans="2:2">
      <c r="B1464" s="3"/>
    </row>
    <row r="1465" spans="2:2">
      <c r="B1465" s="3"/>
    </row>
    <row r="1466" spans="2:2">
      <c r="B1466" s="3"/>
    </row>
    <row r="1467" spans="2:2">
      <c r="B1467" s="3"/>
    </row>
    <row r="1468" spans="2:2">
      <c r="B1468" s="3"/>
    </row>
    <row r="1469" spans="2:2">
      <c r="B1469" s="3"/>
    </row>
    <row r="1470" spans="2:2">
      <c r="B1470" s="3"/>
    </row>
    <row r="1471" spans="2:2">
      <c r="B1471" s="3"/>
    </row>
    <row r="1472" spans="2:2">
      <c r="B1472" s="3"/>
    </row>
    <row r="1473" spans="2:2">
      <c r="B1473" s="3"/>
    </row>
    <row r="1474" spans="2:2">
      <c r="B1474" s="3"/>
    </row>
    <row r="1475" spans="2:2">
      <c r="B1475" s="3"/>
    </row>
    <row r="1476" spans="2:2">
      <c r="B1476" s="3"/>
    </row>
    <row r="1477" spans="2:2">
      <c r="B1477" s="3"/>
    </row>
    <row r="1478" spans="2:2">
      <c r="B1478" s="3"/>
    </row>
    <row r="1479" spans="2:2">
      <c r="B1479" s="3"/>
    </row>
    <row r="1480" spans="2:2">
      <c r="B1480" s="3"/>
    </row>
    <row r="1481" spans="2:2">
      <c r="B1481" s="3"/>
    </row>
    <row r="1482" spans="2:2">
      <c r="B1482" s="3"/>
    </row>
    <row r="1483" spans="2:2">
      <c r="B1483" s="3"/>
    </row>
    <row r="1484" spans="2:2">
      <c r="B1484" s="3"/>
    </row>
    <row r="1485" spans="2:2">
      <c r="B1485" s="3"/>
    </row>
    <row r="1486" spans="2:2">
      <c r="B1486" s="3"/>
    </row>
    <row r="1487" spans="2:2">
      <c r="B1487" s="3"/>
    </row>
    <row r="1488" spans="2:2">
      <c r="B1488" s="3"/>
    </row>
    <row r="1489" spans="2:2">
      <c r="B1489" s="3"/>
    </row>
    <row r="1490" spans="2:2">
      <c r="B1490" s="3"/>
    </row>
    <row r="1491" spans="2:2">
      <c r="B1491" s="3"/>
    </row>
    <row r="1492" spans="2:2">
      <c r="B1492" s="3"/>
    </row>
    <row r="1493" spans="2:2">
      <c r="B1493" s="3"/>
    </row>
  </sheetData>
  <mergeCells count="17">
    <mergeCell ref="B144:C144"/>
    <mergeCell ref="B8:F8"/>
    <mergeCell ref="B23:C23"/>
    <mergeCell ref="B38:F38"/>
    <mergeCell ref="B39:F39"/>
    <mergeCell ref="B40:F40"/>
    <mergeCell ref="D43:D45"/>
    <mergeCell ref="E43:E45"/>
    <mergeCell ref="F43:F45"/>
    <mergeCell ref="B43:C45"/>
    <mergeCell ref="B6:F6"/>
    <mergeCell ref="B7:F7"/>
    <mergeCell ref="D11:D13"/>
    <mergeCell ref="B15:C15"/>
    <mergeCell ref="B11:C13"/>
    <mergeCell ref="E11:E13"/>
    <mergeCell ref="F11:F13"/>
  </mergeCells>
  <phoneticPr fontId="0" type="noConversion"/>
  <printOptions horizontalCentered="1"/>
  <pageMargins left="0.78740157480314965" right="0.78740157480314965" top="0.57999999999999996" bottom="0.78740157480314965" header="0" footer="0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RESULT OPERAT III TRIM 07</vt:lpstr>
      <vt:lpstr>RESULTADOS OPERATIVOS en soles</vt:lpstr>
      <vt:lpstr>'RESULTADOS OPERATIVOS en soles'!Área_de_impresión</vt:lpstr>
      <vt:lpstr>'RESULT OPERAT III TRIM 07'!Títulos_a_imprimir</vt:lpstr>
      <vt:lpstr>'RESULTADOS OPERATIVOS en soles'!Títulos_a_imprimir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cvargas</dc:creator>
  <cp:lastModifiedBy>WinuE</cp:lastModifiedBy>
  <cp:lastPrinted>2008-10-21T21:22:13Z</cp:lastPrinted>
  <dcterms:created xsi:type="dcterms:W3CDTF">2002-12-26T22:27:14Z</dcterms:created>
  <dcterms:modified xsi:type="dcterms:W3CDTF">2009-03-05T00:40:08Z</dcterms:modified>
</cp:coreProperties>
</file>