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III Trimest.-06" sheetId="7" r:id="rId2"/>
  </sheets>
  <definedNames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G78" i="7"/>
  <c r="G72"/>
  <c r="G73"/>
  <c r="G71"/>
  <c r="F67"/>
  <c r="F27"/>
  <c r="E67"/>
  <c r="E63"/>
  <c r="E60"/>
  <c r="E94"/>
  <c r="E70"/>
  <c r="E27"/>
  <c r="E23"/>
  <c r="G66"/>
  <c r="G65"/>
  <c r="G58"/>
  <c r="G57"/>
  <c r="G56"/>
  <c r="E11"/>
  <c r="G12"/>
  <c r="F98"/>
  <c r="E98"/>
  <c r="G95"/>
  <c r="F94"/>
  <c r="G87"/>
  <c r="G86"/>
  <c r="G85"/>
  <c r="G82"/>
  <c r="G81"/>
  <c r="G79"/>
  <c r="F70"/>
  <c r="G64"/>
  <c r="G62"/>
  <c r="G61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33"/>
  <c r="G32"/>
  <c r="G31"/>
  <c r="G30"/>
  <c r="G29"/>
  <c r="G28"/>
  <c r="G25"/>
  <c r="F23"/>
  <c r="G19"/>
  <c r="G18"/>
  <c r="G17"/>
  <c r="G16"/>
  <c r="G15"/>
  <c r="G13"/>
  <c r="F11"/>
  <c r="G63"/>
  <c r="F60"/>
  <c r="D15" i="4"/>
  <c r="E15"/>
  <c r="F15"/>
  <c r="F16"/>
  <c r="F17"/>
  <c r="F18"/>
  <c r="F19"/>
  <c r="F20"/>
  <c r="D24"/>
  <c r="E24"/>
  <c r="D49"/>
  <c r="D25" s="1"/>
  <c r="E49"/>
  <c r="E25" s="1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/>
  <c r="F103"/>
  <c r="F104"/>
  <c r="F105"/>
  <c r="F106"/>
  <c r="F109"/>
  <c r="F110"/>
  <c r="F111"/>
  <c r="F112"/>
  <c r="F113"/>
  <c r="F114"/>
  <c r="F115"/>
  <c r="D116"/>
  <c r="D108" s="1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F32"/>
  <c r="F31"/>
  <c r="F30"/>
  <c r="F26"/>
  <c r="F132"/>
  <c r="F138"/>
  <c r="E108"/>
  <c r="F102"/>
  <c r="D98"/>
  <c r="D28" s="1"/>
  <c r="F28" s="1"/>
  <c r="F75"/>
  <c r="E66"/>
  <c r="F60"/>
  <c r="F49"/>
  <c r="E27"/>
  <c r="E29"/>
  <c r="F66"/>
  <c r="D27"/>
  <c r="F27"/>
  <c r="E28"/>
  <c r="F98"/>
  <c r="E144"/>
  <c r="G11" i="7"/>
  <c r="E104"/>
  <c r="G94"/>
  <c r="G27"/>
  <c r="G70"/>
  <c r="G60"/>
  <c r="G23"/>
  <c r="F25" i="4" l="1"/>
  <c r="E23"/>
  <c r="D29"/>
  <c r="F108"/>
  <c r="D144"/>
  <c r="F144" s="1"/>
  <c r="F29"/>
  <c r="D23"/>
  <c r="G67" i="7"/>
  <c r="F104"/>
  <c r="G104" s="1"/>
  <c r="F23" i="4" l="1"/>
</calcChain>
</file>

<file path=xl/sharedStrings.xml><?xml version="1.0" encoding="utf-8"?>
<sst xmlns="http://schemas.openxmlformats.org/spreadsheetml/2006/main" count="388" uniqueCount="201">
  <si>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</si>
  <si>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</si>
  <si>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</si>
  <si>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</si>
  <si>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</si>
  <si>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</si>
  <si>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</si>
  <si>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</si>
  <si>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</si>
  <si>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</si>
  <si>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</si>
  <si>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</si>
  <si>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</si>
  <si>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</si>
  <si>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</si>
  <si>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</si>
  <si>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</si>
  <si>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</si>
  <si>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</si>
  <si>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</si>
  <si>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</si>
  <si>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</si>
  <si>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</si>
  <si>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</si>
  <si>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</si>
  <si>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</si>
  <si>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</si>
  <si>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</si>
  <si>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</si>
  <si>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</si>
  <si>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</si>
  <si>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</si>
  <si>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</si>
  <si>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</si>
  <si>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</si>
  <si>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</si>
  <si>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</si>
  <si>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</si>
  <si>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</si>
  <si>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</si>
  <si>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</si>
  <si>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</si>
  <si>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</si>
  <si>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</si>
  <si>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</si>
  <si>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</si>
  <si>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</si>
  <si>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</si>
  <si>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</si>
  <si>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</si>
  <si>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</si>
  <si>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</si>
  <si>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</si>
  <si>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</si>
  <si>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</si>
  <si>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</si>
  <si>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</si>
  <si>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</si>
  <si>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</si>
  <si>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</si>
  <si>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</si>
  <si>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</si>
  <si>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</si>
  <si>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</si>
  <si>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</si>
  <si>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</si>
  <si>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</si>
  <si>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</si>
  <si>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</si>
  <si>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</si>
  <si>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</si>
  <si>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</si>
  <si>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</si>
  <si>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</si>
  <si>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</si>
  <si>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</si>
  <si>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</si>
  <si>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</si>
  <si>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</si>
  <si>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</si>
  <si>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</si>
  <si>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</si>
  <si>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</si>
  <si>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</si>
  <si>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</si>
  <si>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</si>
  <si>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</si>
  <si>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</si>
  <si>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</si>
  <si>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</si>
  <si>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</si>
  <si>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</si>
  <si>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</si>
  <si>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</si>
  <si>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</si>
  <si>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</si>
  <si>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</si>
  <si>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</si>
  <si>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</si>
  <si>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</si>
  <si>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</si>
  <si>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</si>
  <si>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</si>
  <si>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</si>
  <si>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</si>
  <si>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</si>
  <si>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</si>
  <si>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</si>
  <si>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</si>
  <si>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</si>
  <si>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</si>
  <si>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</si>
  <si>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</si>
  <si>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</si>
  <si>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</si>
  <si>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</si>
  <si>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</si>
  <si>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</si>
  <si>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</si>
  <si>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</si>
  <si>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</si>
  <si>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</si>
  <si>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</si>
  <si>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</si>
  <si>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</si>
  <si>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</si>
  <si>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</si>
  <si>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</si>
  <si>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</si>
  <si>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</si>
  <si>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</si>
  <si>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</si>
  <si>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</si>
  <si>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</si>
  <si>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</si>
  <si>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</si>
  <si>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</si>
  <si>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</si>
  <si>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</si>
  <si>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</si>
  <si>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</si>
  <si>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</si>
  <si>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</si>
  <si>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</si>
  <si>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</si>
  <si>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</si>
  <si>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</si>
  <si>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</si>
  <si>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</si>
  <si>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</si>
  <si>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</si>
  <si>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</si>
  <si>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</si>
  <si>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</si>
  <si>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</si>
  <si>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</si>
  <si>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</si>
  <si>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</si>
  <si>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</si>
  <si>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</si>
  <si>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</si>
  <si>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</si>
  <si>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</si>
  <si>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</si>
  <si>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</si>
  <si>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</si>
  <si>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</si>
  <si>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</si>
  <si>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</si>
  <si>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</si>
  <si>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05.</t>
  </si>
  <si>
    <t>Retribuciones y Complementos - Ley de Universitaria</t>
  </si>
  <si>
    <t>09</t>
  </si>
  <si>
    <t>Retribuciones y Complementos - Obreros permanentes</t>
  </si>
  <si>
    <t>70</t>
  </si>
  <si>
    <t>Sentencias judiciales y laudos arbitrales</t>
  </si>
  <si>
    <t>18</t>
  </si>
  <si>
    <t>29</t>
  </si>
  <si>
    <t>31</t>
  </si>
  <si>
    <t>Otros servicios de terceros</t>
  </si>
  <si>
    <t>46</t>
  </si>
  <si>
    <t>47</t>
  </si>
  <si>
    <t>Pliego 521 : Universidad Nacional de Piura</t>
  </si>
  <si>
    <t>GRUPO GENÉRICO / ESPECÍFICA</t>
  </si>
  <si>
    <t>43</t>
  </si>
  <si>
    <t>Ayuda financiera a estudiantes y a la investigación universitaria</t>
  </si>
  <si>
    <t>44</t>
  </si>
  <si>
    <t>23</t>
  </si>
  <si>
    <t>Combustible y lubricantes</t>
  </si>
  <si>
    <t>Materiales de construcción</t>
  </si>
  <si>
    <t>71</t>
  </si>
  <si>
    <t>60</t>
  </si>
  <si>
    <t>Adquisición de inmuebles</t>
  </si>
  <si>
    <t>13</t>
  </si>
  <si>
    <t>AL III TRIMESTRE 2006</t>
  </si>
  <si>
    <t>EJECUCIÓN AL    III TRIMESTRE</t>
  </si>
  <si>
    <t>Impuestos, multas y contribuciones</t>
  </si>
  <si>
    <t>Sentencias judiciales y arbitrales</t>
  </si>
  <si>
    <t>Materialesde construcción</t>
  </si>
  <si>
    <t>Insumos médicos,quirúgicos u odontológicos y de laboratorio</t>
  </si>
  <si>
    <t>Instrumental médico quirúrgico y odontológico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</si>
</sst>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#,##0.0_);\(#,##0.0\)"/>
    <numFmt numFmtId="165" formatCode="0.000%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2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2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2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2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2" applyNumberFormat="1" applyFont="1" applyBorder="1"/>
    <xf numFmtId="37" fontId="4" fillId="0" borderId="3" xfId="0" applyNumberFormat="1" applyFont="1" applyBorder="1"/>
    <xf numFmtId="10" fontId="4" fillId="0" borderId="3" xfId="2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2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2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2" applyNumberFormat="1" applyFont="1"/>
    <xf numFmtId="10" fontId="2" fillId="0" borderId="0" xfId="2" applyNumberFormat="1" applyFont="1" applyFill="1"/>
    <xf numFmtId="43" fontId="2" fillId="0" borderId="0" xfId="1" applyFont="1"/>
    <xf numFmtId="43" fontId="4" fillId="0" borderId="1" xfId="1" applyFont="1" applyBorder="1"/>
    <xf numFmtId="43" fontId="4" fillId="0" borderId="0" xfId="1" applyFont="1" applyBorder="1"/>
    <xf numFmtId="43" fontId="2" fillId="0" borderId="0" xfId="0" applyNumberFormat="1" applyFont="1"/>
    <xf numFmtId="43" fontId="2" fillId="0" borderId="0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52" t="s">
        <v>153</v>
      </c>
      <c r="C6" s="52"/>
      <c r="D6" s="52"/>
      <c r="E6" s="52"/>
      <c r="F6" s="52"/>
    </row>
    <row r="7" spans="2:6" ht="12.75" customHeight="1">
      <c r="B7" s="50" t="s">
        <v>168</v>
      </c>
      <c r="C7" s="50"/>
      <c r="D7" s="50"/>
      <c r="E7" s="50"/>
      <c r="F7" s="50"/>
    </row>
    <row r="8" spans="2:6" ht="12.75" customHeight="1">
      <c r="B8" s="50" t="s">
        <v>0</v>
      </c>
      <c r="C8" s="50"/>
      <c r="D8" s="50"/>
      <c r="E8" s="50"/>
      <c r="F8" s="50"/>
    </row>
    <row r="10" spans="2:6">
      <c r="B10" s="2" t="s">
        <v>2</v>
      </c>
      <c r="D10" s="7"/>
    </row>
    <row r="11" spans="2:6" ht="12.75" customHeight="1">
      <c r="B11" s="53" t="s">
        <v>103</v>
      </c>
      <c r="C11" s="53"/>
      <c r="D11" s="53" t="s">
        <v>107</v>
      </c>
      <c r="E11" s="53" t="s">
        <v>169</v>
      </c>
      <c r="F11" s="53" t="s">
        <v>3</v>
      </c>
    </row>
    <row r="12" spans="2:6" ht="11.25" customHeight="1">
      <c r="B12" s="56"/>
      <c r="C12" s="56"/>
      <c r="D12" s="54"/>
      <c r="E12" s="54"/>
      <c r="F12" s="54"/>
    </row>
    <row r="13" spans="2:6" ht="11.25" customHeight="1">
      <c r="B13" s="57"/>
      <c r="C13" s="57"/>
      <c r="D13" s="55"/>
      <c r="E13" s="55"/>
      <c r="F13" s="55"/>
    </row>
    <row r="14" spans="2:6" ht="9" customHeight="1">
      <c r="B14" s="3"/>
    </row>
    <row r="15" spans="2:6" ht="18" customHeight="1">
      <c r="B15" s="51" t="s">
        <v>154</v>
      </c>
      <c r="C15" s="51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157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51" t="s">
        <v>102</v>
      </c>
      <c r="C23" s="51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52" t="s">
        <v>153</v>
      </c>
      <c r="C38" s="52"/>
      <c r="D38" s="52"/>
      <c r="E38" s="52"/>
      <c r="F38" s="52"/>
    </row>
    <row r="39" spans="2:7" ht="12.75" customHeight="1">
      <c r="B39" s="50" t="s">
        <v>168</v>
      </c>
      <c r="C39" s="50"/>
      <c r="D39" s="50"/>
      <c r="E39" s="50"/>
      <c r="F39" s="50"/>
    </row>
    <row r="40" spans="2:7" ht="12.75" customHeight="1">
      <c r="B40" s="50" t="s">
        <v>0</v>
      </c>
      <c r="C40" s="50"/>
      <c r="D40" s="50"/>
      <c r="E40" s="50"/>
      <c r="F40" s="50"/>
    </row>
    <row r="42" spans="2:7">
      <c r="B42" s="2" t="s">
        <v>2</v>
      </c>
    </row>
    <row r="43" spans="2:7" ht="11.25" customHeight="1">
      <c r="B43" s="53"/>
      <c r="C43" s="53"/>
      <c r="D43" s="53" t="s">
        <v>95</v>
      </c>
      <c r="E43" s="53" t="s">
        <v>169</v>
      </c>
      <c r="F43" s="53" t="s">
        <v>3</v>
      </c>
    </row>
    <row r="44" spans="2:7" ht="11.25" customHeight="1">
      <c r="B44" s="56"/>
      <c r="C44" s="56"/>
      <c r="D44" s="54"/>
      <c r="E44" s="54"/>
      <c r="F44" s="54"/>
    </row>
    <row r="45" spans="2:7" ht="11.25" customHeight="1">
      <c r="B45" s="57"/>
      <c r="C45" s="57"/>
      <c r="D45" s="55"/>
      <c r="E45" s="55"/>
      <c r="F45" s="55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47</v>
      </c>
      <c r="C109" s="24" t="s">
        <v>40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49" t="s">
        <v>96</v>
      </c>
      <c r="C144" s="49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453"/>
  <sheetViews>
    <sheetView tabSelected="1" topLeftCell="A64" workbookViewId="0">
      <selection activeCell="D89" sqref="D89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7">
      <c r="B1" s="50" t="s">
        <v>94</v>
      </c>
      <c r="C1" s="50"/>
      <c r="D1" s="50"/>
      <c r="E1" s="50"/>
      <c r="F1" s="50"/>
      <c r="G1" s="50"/>
    </row>
    <row r="2" spans="2:7">
      <c r="B2" s="50" t="s">
        <v>194</v>
      </c>
      <c r="C2" s="50"/>
      <c r="D2" s="50"/>
      <c r="E2" s="50"/>
      <c r="F2" s="50"/>
      <c r="G2" s="50"/>
    </row>
    <row r="3" spans="2:7">
      <c r="B3" s="50" t="s">
        <v>97</v>
      </c>
      <c r="C3" s="50"/>
      <c r="D3" s="50"/>
      <c r="E3" s="50"/>
      <c r="F3" s="50"/>
      <c r="G3" s="50"/>
    </row>
    <row r="5" spans="2:7">
      <c r="B5" s="2" t="s">
        <v>182</v>
      </c>
    </row>
    <row r="6" spans="2:7">
      <c r="B6" s="53" t="s">
        <v>183</v>
      </c>
      <c r="C6" s="53"/>
      <c r="D6" s="53"/>
      <c r="E6" s="53" t="s">
        <v>106</v>
      </c>
      <c r="F6" s="53" t="s">
        <v>195</v>
      </c>
      <c r="G6" s="53" t="s">
        <v>3</v>
      </c>
    </row>
    <row r="7" spans="2:7">
      <c r="B7" s="56"/>
      <c r="C7" s="56"/>
      <c r="D7" s="56"/>
      <c r="E7" s="54"/>
      <c r="F7" s="54"/>
      <c r="G7" s="54"/>
    </row>
    <row r="8" spans="2:7">
      <c r="B8" s="57"/>
      <c r="C8" s="57"/>
      <c r="D8" s="57"/>
      <c r="E8" s="55"/>
      <c r="F8" s="55"/>
      <c r="G8" s="55"/>
    </row>
    <row r="9" spans="2:7">
      <c r="C9" s="3"/>
    </row>
    <row r="10" spans="2:7">
      <c r="B10" s="22"/>
      <c r="C10" s="23"/>
      <c r="D10" s="24"/>
      <c r="E10" s="25"/>
      <c r="F10" s="25"/>
      <c r="G10" s="26"/>
    </row>
    <row r="11" spans="2:7">
      <c r="B11" s="20" t="s">
        <v>55</v>
      </c>
      <c r="C11" s="20"/>
      <c r="D11" s="20"/>
      <c r="E11" s="18">
        <f>SUM(E12:E21)</f>
        <v>26107359</v>
      </c>
      <c r="F11" s="45">
        <f>SUM(F12:F21)</f>
        <v>19348726.359999999</v>
      </c>
      <c r="G11" s="19">
        <f t="shared" ref="G11:G19" si="0">+F11/E11</f>
        <v>0.74112154967494026</v>
      </c>
    </row>
    <row r="12" spans="2:7">
      <c r="C12" s="6" t="s">
        <v>32</v>
      </c>
      <c r="D12" s="1" t="s">
        <v>54</v>
      </c>
      <c r="E12" s="7">
        <v>6526315</v>
      </c>
      <c r="F12" s="44">
        <v>4878205.5</v>
      </c>
      <c r="G12" s="43">
        <f t="shared" si="0"/>
        <v>0.74746706219359627</v>
      </c>
    </row>
    <row r="13" spans="2:7">
      <c r="C13" s="6" t="s">
        <v>170</v>
      </c>
      <c r="D13" s="1" t="s">
        <v>171</v>
      </c>
      <c r="E13" s="7">
        <v>14172540</v>
      </c>
      <c r="F13" s="44">
        <v>10523449.470000001</v>
      </c>
      <c r="G13" s="43">
        <f t="shared" si="0"/>
        <v>0.74252388562671201</v>
      </c>
    </row>
    <row r="14" spans="2:7">
      <c r="C14" s="6" t="s">
        <v>172</v>
      </c>
      <c r="D14" s="1" t="s">
        <v>173</v>
      </c>
      <c r="E14" s="7">
        <v>1563928</v>
      </c>
      <c r="F14" s="44">
        <v>1169884.43</v>
      </c>
      <c r="G14" s="43"/>
    </row>
    <row r="15" spans="2:7">
      <c r="C15" s="6" t="s">
        <v>34</v>
      </c>
      <c r="D15" s="1" t="s">
        <v>26</v>
      </c>
      <c r="E15" s="7">
        <v>991478</v>
      </c>
      <c r="F15" s="44">
        <v>736748.94</v>
      </c>
      <c r="G15" s="43">
        <f t="shared" si="0"/>
        <v>0.74308148037576216</v>
      </c>
    </row>
    <row r="16" spans="2:7">
      <c r="C16" s="6" t="s">
        <v>35</v>
      </c>
      <c r="D16" s="1" t="s">
        <v>27</v>
      </c>
      <c r="E16" s="7">
        <v>1801288</v>
      </c>
      <c r="F16" s="44">
        <v>1320168.8700000001</v>
      </c>
      <c r="G16" s="43">
        <f t="shared" si="0"/>
        <v>0.73290271738889068</v>
      </c>
    </row>
    <row r="17" spans="2:10">
      <c r="C17" s="6" t="s">
        <v>36</v>
      </c>
      <c r="D17" s="1" t="s">
        <v>28</v>
      </c>
      <c r="E17" s="7">
        <v>216704</v>
      </c>
      <c r="F17" s="44">
        <v>122023.93</v>
      </c>
      <c r="G17" s="43">
        <f t="shared" si="0"/>
        <v>0.56309034443295924</v>
      </c>
    </row>
    <row r="18" spans="2:10">
      <c r="C18" s="6" t="s">
        <v>109</v>
      </c>
      <c r="D18" s="1" t="s">
        <v>110</v>
      </c>
      <c r="E18" s="7">
        <v>817570</v>
      </c>
      <c r="F18" s="44">
        <v>580710</v>
      </c>
      <c r="G18" s="43">
        <f t="shared" si="0"/>
        <v>0.710287804102401</v>
      </c>
    </row>
    <row r="19" spans="2:10">
      <c r="C19" s="6" t="s">
        <v>174</v>
      </c>
      <c r="D19" s="1" t="s">
        <v>175</v>
      </c>
      <c r="E19" s="7">
        <v>17536</v>
      </c>
      <c r="F19" s="44">
        <v>17535.22</v>
      </c>
      <c r="G19" s="43">
        <f t="shared" si="0"/>
        <v>0.99995552007299282</v>
      </c>
    </row>
    <row r="20" spans="2:10">
      <c r="C20" s="6" t="s">
        <v>38</v>
      </c>
      <c r="D20" s="1" t="s">
        <v>30</v>
      </c>
      <c r="E20" s="7"/>
      <c r="F20" s="7"/>
      <c r="G20" s="43"/>
    </row>
    <row r="21" spans="2:10">
      <c r="C21" s="6" t="s">
        <v>164</v>
      </c>
      <c r="D21" s="1" t="s">
        <v>165</v>
      </c>
      <c r="E21" s="7"/>
      <c r="F21" s="7"/>
      <c r="G21" s="43"/>
    </row>
    <row r="22" spans="2:10">
      <c r="C22" s="6"/>
      <c r="E22" s="7"/>
      <c r="F22" s="7"/>
    </row>
    <row r="23" spans="2:10">
      <c r="B23" s="20" t="s">
        <v>56</v>
      </c>
      <c r="C23" s="16"/>
      <c r="D23" s="17"/>
      <c r="E23" s="18">
        <f>SUM(E24:E26)</f>
        <v>4274478</v>
      </c>
      <c r="F23" s="45">
        <f>SUM(F25:F26)</f>
        <v>3020480.52</v>
      </c>
      <c r="G23" s="19">
        <f>+F23/E23</f>
        <v>0.7066314342944332</v>
      </c>
    </row>
    <row r="24" spans="2:10">
      <c r="B24" s="33"/>
      <c r="C24" s="23" t="s">
        <v>193</v>
      </c>
      <c r="D24" s="24"/>
      <c r="E24" s="29">
        <v>214500</v>
      </c>
      <c r="F24" s="46"/>
      <c r="G24" s="26"/>
    </row>
    <row r="25" spans="2:10">
      <c r="C25" s="6" t="s">
        <v>39</v>
      </c>
      <c r="D25" s="1" t="s">
        <v>31</v>
      </c>
      <c r="E25" s="7">
        <v>3900597</v>
      </c>
      <c r="F25" s="44">
        <v>2907530.52</v>
      </c>
      <c r="G25" s="8">
        <f>+F25/E25</f>
        <v>0.74540654161401443</v>
      </c>
    </row>
    <row r="26" spans="2:10">
      <c r="C26" s="14" t="s">
        <v>176</v>
      </c>
      <c r="D26" s="1" t="s">
        <v>110</v>
      </c>
      <c r="E26" s="7">
        <v>159381</v>
      </c>
      <c r="F26" s="44">
        <v>112950</v>
      </c>
    </row>
    <row r="27" spans="2:10">
      <c r="B27" s="20" t="s">
        <v>57</v>
      </c>
      <c r="C27" s="16"/>
      <c r="D27" s="20"/>
      <c r="E27" s="18">
        <f>SUM(E28:E58)</f>
        <v>16982029</v>
      </c>
      <c r="F27" s="45">
        <f>SUM(F28:F58)</f>
        <v>11984033.219999995</v>
      </c>
      <c r="G27" s="19">
        <f t="shared" ref="G27:G58" si="1">+F27/E27</f>
        <v>0.705689127017743</v>
      </c>
      <c r="J27" s="47"/>
    </row>
    <row r="28" spans="2:10">
      <c r="C28" s="6" t="s">
        <v>47</v>
      </c>
      <c r="D28" s="1" t="s">
        <v>40</v>
      </c>
      <c r="E28" s="7">
        <v>762385</v>
      </c>
      <c r="F28" s="44">
        <v>538575.96</v>
      </c>
      <c r="G28" s="8">
        <f t="shared" si="1"/>
        <v>0.70643567226532522</v>
      </c>
      <c r="H28" s="7"/>
    </row>
    <row r="29" spans="2:10">
      <c r="C29" s="6" t="s">
        <v>48</v>
      </c>
      <c r="D29" s="1" t="s">
        <v>41</v>
      </c>
      <c r="E29" s="7">
        <v>27179</v>
      </c>
      <c r="F29" s="44">
        <v>6646.9</v>
      </c>
      <c r="G29" s="8">
        <f t="shared" si="1"/>
        <v>0.24456013834210236</v>
      </c>
    </row>
    <row r="30" spans="2:10">
      <c r="C30" s="6" t="s">
        <v>59</v>
      </c>
      <c r="D30" s="1" t="s">
        <v>58</v>
      </c>
      <c r="E30" s="7">
        <v>775398</v>
      </c>
      <c r="F30" s="44">
        <v>576970.91</v>
      </c>
      <c r="G30" s="8">
        <f t="shared" si="1"/>
        <v>0.74409646400945062</v>
      </c>
    </row>
    <row r="31" spans="2:10">
      <c r="C31" s="6" t="s">
        <v>49</v>
      </c>
      <c r="D31" s="1" t="s">
        <v>136</v>
      </c>
      <c r="E31" s="7">
        <v>2710860</v>
      </c>
      <c r="F31" s="44">
        <v>2091113.95</v>
      </c>
      <c r="G31" s="8">
        <f t="shared" si="1"/>
        <v>0.77138397040053708</v>
      </c>
    </row>
    <row r="32" spans="2:10">
      <c r="C32" s="6" t="s">
        <v>50</v>
      </c>
      <c r="D32" s="1" t="s">
        <v>43</v>
      </c>
      <c r="E32" s="7">
        <v>1793238</v>
      </c>
      <c r="F32" s="44">
        <v>1278623.6299999999</v>
      </c>
      <c r="G32" s="8">
        <f t="shared" si="1"/>
        <v>0.71302505858118104</v>
      </c>
    </row>
    <row r="33" spans="3:7">
      <c r="C33" s="6" t="s">
        <v>177</v>
      </c>
      <c r="D33" s="58" t="s">
        <v>198</v>
      </c>
      <c r="E33" s="7">
        <v>2598</v>
      </c>
      <c r="F33" s="44"/>
      <c r="G33" s="8">
        <f t="shared" si="1"/>
        <v>0</v>
      </c>
    </row>
    <row r="34" spans="3:7">
      <c r="C34" s="6" t="s">
        <v>51</v>
      </c>
      <c r="D34" s="1" t="s">
        <v>44</v>
      </c>
      <c r="E34" s="7">
        <v>2280491</v>
      </c>
      <c r="F34" s="44">
        <v>1474304.02</v>
      </c>
      <c r="G34" s="8">
        <f t="shared" si="1"/>
        <v>0.64648534898844157</v>
      </c>
    </row>
    <row r="35" spans="3:7">
      <c r="C35" s="6" t="s">
        <v>178</v>
      </c>
      <c r="E35" s="7">
        <v>26843</v>
      </c>
      <c r="F35" s="44">
        <v>22365.200000000001</v>
      </c>
      <c r="G35" s="8">
        <f t="shared" si="1"/>
        <v>0.83318556048131731</v>
      </c>
    </row>
    <row r="36" spans="3:7">
      <c r="C36" s="6" t="s">
        <v>52</v>
      </c>
      <c r="D36" s="1" t="s">
        <v>45</v>
      </c>
      <c r="E36" s="7">
        <v>276024</v>
      </c>
      <c r="F36" s="44">
        <v>192272.75</v>
      </c>
      <c r="G36" s="8">
        <f t="shared" si="1"/>
        <v>0.69657982639190796</v>
      </c>
    </row>
    <row r="37" spans="3:7">
      <c r="C37" s="6" t="s">
        <v>64</v>
      </c>
      <c r="D37" s="1" t="s">
        <v>62</v>
      </c>
      <c r="E37" s="7">
        <v>206538</v>
      </c>
      <c r="F37" s="44">
        <v>135387.34</v>
      </c>
      <c r="G37" s="8">
        <f t="shared" si="1"/>
        <v>0.65550813893811311</v>
      </c>
    </row>
    <row r="38" spans="3:7">
      <c r="C38" s="6" t="s">
        <v>53</v>
      </c>
      <c r="D38" s="1" t="s">
        <v>179</v>
      </c>
      <c r="E38" s="7">
        <v>4176007</v>
      </c>
      <c r="F38" s="44">
        <v>2537643.71</v>
      </c>
      <c r="G38" s="8">
        <f t="shared" si="1"/>
        <v>0.60767228359531</v>
      </c>
    </row>
    <row r="39" spans="3:7">
      <c r="C39" s="6" t="s">
        <v>111</v>
      </c>
      <c r="D39" s="1" t="s">
        <v>125</v>
      </c>
      <c r="E39" s="7">
        <v>24779</v>
      </c>
      <c r="F39" s="44">
        <v>15094.79</v>
      </c>
      <c r="G39" s="8">
        <f t="shared" si="1"/>
        <v>0.60917672222446428</v>
      </c>
    </row>
    <row r="40" spans="3:7">
      <c r="C40" s="6" t="s">
        <v>180</v>
      </c>
      <c r="D40" s="58" t="s">
        <v>199</v>
      </c>
      <c r="E40" s="7">
        <v>6424</v>
      </c>
      <c r="F40" s="44">
        <v>6348.85</v>
      </c>
      <c r="G40" s="8">
        <f t="shared" si="1"/>
        <v>0.98830168119551687</v>
      </c>
    </row>
    <row r="41" spans="3:7">
      <c r="C41" s="6" t="s">
        <v>181</v>
      </c>
      <c r="D41" s="58" t="s">
        <v>200</v>
      </c>
      <c r="E41" s="7">
        <v>268</v>
      </c>
      <c r="F41" s="44">
        <v>200</v>
      </c>
      <c r="G41" s="8">
        <f t="shared" si="1"/>
        <v>0.74626865671641796</v>
      </c>
    </row>
    <row r="42" spans="3:7">
      <c r="C42" s="6" t="s">
        <v>147</v>
      </c>
      <c r="D42" s="1" t="s">
        <v>148</v>
      </c>
      <c r="E42" s="7">
        <v>199593</v>
      </c>
      <c r="F42" s="44">
        <v>101460.21</v>
      </c>
      <c r="G42" s="8">
        <v>0</v>
      </c>
    </row>
    <row r="43" spans="3:7">
      <c r="C43" s="6" t="s">
        <v>112</v>
      </c>
      <c r="D43" s="1" t="s">
        <v>142</v>
      </c>
      <c r="E43" s="7">
        <v>474915</v>
      </c>
      <c r="F43" s="44">
        <v>306237.87</v>
      </c>
      <c r="G43" s="8">
        <f t="shared" si="1"/>
        <v>0.64482669530337011</v>
      </c>
    </row>
    <row r="44" spans="3:7">
      <c r="C44" s="6" t="s">
        <v>113</v>
      </c>
      <c r="D44" s="1" t="s">
        <v>126</v>
      </c>
      <c r="E44" s="7">
        <v>1463</v>
      </c>
      <c r="F44" s="44"/>
      <c r="G44" s="8">
        <f t="shared" si="1"/>
        <v>0</v>
      </c>
    </row>
    <row r="45" spans="3:7">
      <c r="C45" s="6" t="s">
        <v>149</v>
      </c>
      <c r="D45" s="1" t="s">
        <v>150</v>
      </c>
      <c r="E45" s="7">
        <v>95653</v>
      </c>
      <c r="F45" s="44">
        <v>74751.75</v>
      </c>
      <c r="G45" s="8">
        <f t="shared" si="1"/>
        <v>0.78148881896019984</v>
      </c>
    </row>
    <row r="46" spans="3:7">
      <c r="C46" s="6" t="s">
        <v>151</v>
      </c>
      <c r="D46" s="1" t="s">
        <v>152</v>
      </c>
      <c r="E46" s="7">
        <v>43</v>
      </c>
      <c r="F46" s="44"/>
      <c r="G46" s="8">
        <f t="shared" si="1"/>
        <v>0</v>
      </c>
    </row>
    <row r="47" spans="3:7">
      <c r="C47" s="6" t="s">
        <v>114</v>
      </c>
      <c r="D47" s="1" t="s">
        <v>127</v>
      </c>
      <c r="E47" s="7">
        <v>427019</v>
      </c>
      <c r="F47" s="44">
        <v>324971.11</v>
      </c>
      <c r="G47" s="8">
        <f t="shared" si="1"/>
        <v>0.76102260086787699</v>
      </c>
    </row>
    <row r="48" spans="3:7">
      <c r="C48" s="6" t="s">
        <v>115</v>
      </c>
      <c r="D48" s="1" t="s">
        <v>128</v>
      </c>
      <c r="E48" s="7">
        <v>405336</v>
      </c>
      <c r="F48" s="44">
        <v>341938.95</v>
      </c>
      <c r="G48" s="8">
        <f t="shared" si="1"/>
        <v>0.84359383326425486</v>
      </c>
    </row>
    <row r="49" spans="2:7">
      <c r="C49" s="6" t="s">
        <v>116</v>
      </c>
      <c r="D49" s="1" t="s">
        <v>129</v>
      </c>
      <c r="E49" s="7">
        <v>479076</v>
      </c>
      <c r="F49" s="44">
        <v>366243.12</v>
      </c>
      <c r="G49" s="8">
        <f t="shared" si="1"/>
        <v>0.76447812038173479</v>
      </c>
    </row>
    <row r="50" spans="2:7">
      <c r="C50" s="6" t="s">
        <v>117</v>
      </c>
      <c r="D50" s="1" t="s">
        <v>130</v>
      </c>
      <c r="E50" s="7">
        <v>58215</v>
      </c>
      <c r="F50" s="44">
        <v>43922.71</v>
      </c>
      <c r="G50" s="8">
        <f t="shared" si="1"/>
        <v>0.7544912823155544</v>
      </c>
    </row>
    <row r="51" spans="2:7">
      <c r="C51" s="6" t="s">
        <v>118</v>
      </c>
      <c r="D51" s="1" t="s">
        <v>131</v>
      </c>
      <c r="E51" s="7">
        <v>7763</v>
      </c>
      <c r="F51" s="44"/>
      <c r="G51" s="8">
        <f t="shared" si="1"/>
        <v>0</v>
      </c>
    </row>
    <row r="52" spans="2:7">
      <c r="C52" s="6" t="s">
        <v>119</v>
      </c>
      <c r="D52" s="1" t="s">
        <v>132</v>
      </c>
      <c r="E52" s="7">
        <v>48226</v>
      </c>
      <c r="F52" s="44">
        <v>32225</v>
      </c>
      <c r="G52" s="8">
        <f t="shared" si="1"/>
        <v>0.6682080205698171</v>
      </c>
    </row>
    <row r="53" spans="2:7">
      <c r="C53" s="6" t="s">
        <v>120</v>
      </c>
      <c r="D53" s="1" t="s">
        <v>133</v>
      </c>
      <c r="E53" s="7">
        <v>8308</v>
      </c>
      <c r="F53" s="44">
        <v>6245.95</v>
      </c>
      <c r="G53" s="8">
        <f t="shared" si="1"/>
        <v>0.75179947038998551</v>
      </c>
    </row>
    <row r="54" spans="2:7">
      <c r="C54" s="6" t="s">
        <v>121</v>
      </c>
      <c r="D54" s="1" t="s">
        <v>134</v>
      </c>
      <c r="E54" s="7">
        <v>167885</v>
      </c>
      <c r="F54" s="44">
        <v>130783.19</v>
      </c>
      <c r="G54" s="8">
        <f t="shared" si="1"/>
        <v>0.7790046162551747</v>
      </c>
    </row>
    <row r="55" spans="2:7">
      <c r="C55" s="6" t="s">
        <v>38</v>
      </c>
      <c r="D55" s="1" t="s">
        <v>30</v>
      </c>
      <c r="E55" s="7">
        <v>1503302</v>
      </c>
      <c r="F55" s="44">
        <v>1343536.39</v>
      </c>
      <c r="G55" s="8">
        <f t="shared" si="1"/>
        <v>0.89372354324014724</v>
      </c>
    </row>
    <row r="56" spans="2:7">
      <c r="C56" s="6" t="s">
        <v>122</v>
      </c>
      <c r="D56" s="1" t="s">
        <v>137</v>
      </c>
      <c r="E56" s="7">
        <v>22919</v>
      </c>
      <c r="F56" s="44">
        <v>22918.09</v>
      </c>
      <c r="G56" s="8">
        <f t="shared" si="1"/>
        <v>0.99996029495178673</v>
      </c>
    </row>
    <row r="57" spans="2:7">
      <c r="C57" s="6" t="s">
        <v>123</v>
      </c>
      <c r="D57" s="1" t="s">
        <v>138</v>
      </c>
      <c r="E57" s="7">
        <v>11163</v>
      </c>
      <c r="F57" s="44">
        <v>11133.67</v>
      </c>
      <c r="G57" s="8">
        <f t="shared" si="1"/>
        <v>0.99737257009764402</v>
      </c>
    </row>
    <row r="58" spans="2:7">
      <c r="C58" s="6" t="s">
        <v>124</v>
      </c>
      <c r="D58" s="1" t="s">
        <v>139</v>
      </c>
      <c r="E58" s="7">
        <v>2118</v>
      </c>
      <c r="F58" s="44">
        <v>2117.1999999999998</v>
      </c>
      <c r="G58" s="8">
        <f t="shared" si="1"/>
        <v>0.99962228517469298</v>
      </c>
    </row>
    <row r="59" spans="2:7">
      <c r="C59" s="6"/>
      <c r="E59" s="7"/>
      <c r="F59" s="7"/>
    </row>
    <row r="60" spans="2:7">
      <c r="B60" s="20" t="s">
        <v>66</v>
      </c>
      <c r="C60" s="17"/>
      <c r="D60" s="17"/>
      <c r="E60" s="18">
        <f>SUM(E61:E68)</f>
        <v>7708398</v>
      </c>
      <c r="F60" s="45">
        <f>SUM(F61:F68)</f>
        <v>5006351.8500000006</v>
      </c>
      <c r="G60" s="19">
        <f t="shared" ref="G60:G67" si="2">+F60/E60</f>
        <v>0.64946722392901879</v>
      </c>
    </row>
    <row r="61" spans="2:7">
      <c r="C61" s="6" t="s">
        <v>67</v>
      </c>
      <c r="D61" s="1" t="s">
        <v>69</v>
      </c>
      <c r="E61" s="7">
        <v>107731</v>
      </c>
      <c r="F61" s="44">
        <v>70225.88</v>
      </c>
      <c r="G61" s="8">
        <f t="shared" si="2"/>
        <v>0.65186325198874984</v>
      </c>
    </row>
    <row r="62" spans="2:7">
      <c r="C62" s="6" t="s">
        <v>37</v>
      </c>
      <c r="D62" s="1" t="s">
        <v>29</v>
      </c>
      <c r="E62" s="7">
        <v>5095543</v>
      </c>
      <c r="F62" s="44">
        <v>3244543.29</v>
      </c>
      <c r="G62" s="8">
        <f t="shared" si="2"/>
        <v>0.63674142088487917</v>
      </c>
    </row>
    <row r="63" spans="2:7">
      <c r="C63" s="6" t="s">
        <v>98</v>
      </c>
      <c r="D63" s="1" t="s">
        <v>99</v>
      </c>
      <c r="E63" s="7">
        <f>13867+479</f>
        <v>14346</v>
      </c>
      <c r="F63" s="44">
        <v>7164</v>
      </c>
      <c r="G63" s="8">
        <f t="shared" si="2"/>
        <v>0.49937264742785448</v>
      </c>
    </row>
    <row r="64" spans="2:7">
      <c r="C64" s="6" t="s">
        <v>184</v>
      </c>
      <c r="D64" s="1" t="s">
        <v>185</v>
      </c>
      <c r="E64" s="7">
        <v>1184340</v>
      </c>
      <c r="F64" s="44">
        <v>861133.02</v>
      </c>
      <c r="G64" s="8">
        <f t="shared" si="2"/>
        <v>0.72709949845483557</v>
      </c>
    </row>
    <row r="65" spans="2:7">
      <c r="C65" s="6" t="s">
        <v>186</v>
      </c>
      <c r="D65" s="58" t="s">
        <v>196</v>
      </c>
      <c r="E65" s="7">
        <v>47626</v>
      </c>
      <c r="F65" s="44">
        <v>47560.46</v>
      </c>
      <c r="G65" s="8">
        <f t="shared" si="2"/>
        <v>0.99862386091630617</v>
      </c>
    </row>
    <row r="66" spans="2:7">
      <c r="C66" s="6" t="s">
        <v>174</v>
      </c>
      <c r="D66" s="58" t="s">
        <v>197</v>
      </c>
      <c r="E66" s="7">
        <v>135190</v>
      </c>
      <c r="F66" s="44">
        <v>13737.95</v>
      </c>
      <c r="G66" s="8">
        <f t="shared" si="2"/>
        <v>0.10161957245358386</v>
      </c>
    </row>
    <row r="67" spans="2:7">
      <c r="C67" s="6" t="s">
        <v>38</v>
      </c>
      <c r="D67" s="1" t="s">
        <v>30</v>
      </c>
      <c r="E67" s="7">
        <f>1122626+996</f>
        <v>1123622</v>
      </c>
      <c r="F67" s="44">
        <f>760991.25+996</f>
        <v>761987.25</v>
      </c>
      <c r="G67" s="8">
        <f t="shared" si="2"/>
        <v>0.67815266166023802</v>
      </c>
    </row>
    <row r="68" spans="2:7">
      <c r="C68" s="6" t="s">
        <v>68</v>
      </c>
      <c r="D68" s="1" t="s">
        <v>70</v>
      </c>
      <c r="E68" s="7"/>
      <c r="F68" s="7"/>
      <c r="G68" s="8"/>
    </row>
    <row r="69" spans="2:7">
      <c r="C69" s="6"/>
      <c r="E69" s="7"/>
      <c r="F69" s="7"/>
    </row>
    <row r="70" spans="2:7">
      <c r="B70" s="20" t="s">
        <v>71</v>
      </c>
      <c r="C70" s="17"/>
      <c r="D70" s="17"/>
      <c r="E70" s="18">
        <f>SUM(E71:E92)</f>
        <v>18676837</v>
      </c>
      <c r="F70" s="45">
        <f>SUM(F71:F92)</f>
        <v>4961862.4399999995</v>
      </c>
      <c r="G70" s="19">
        <f>+F70/E70</f>
        <v>0.26566931220741496</v>
      </c>
    </row>
    <row r="71" spans="2:7">
      <c r="B71" s="33"/>
      <c r="C71" s="6" t="s">
        <v>34</v>
      </c>
      <c r="D71" s="1" t="s">
        <v>26</v>
      </c>
      <c r="E71" s="29">
        <v>325754</v>
      </c>
      <c r="F71" s="48">
        <v>125720.18</v>
      </c>
      <c r="G71" s="8">
        <f>+F71/E71</f>
        <v>0.38593595166905087</v>
      </c>
    </row>
    <row r="72" spans="2:7">
      <c r="B72" s="33"/>
      <c r="C72" s="6" t="s">
        <v>35</v>
      </c>
      <c r="D72" s="1" t="s">
        <v>27</v>
      </c>
      <c r="E72" s="29">
        <v>41828</v>
      </c>
      <c r="F72" s="48">
        <v>8622.77</v>
      </c>
      <c r="G72" s="8">
        <f t="shared" ref="G72:G73" si="3">+F72/E72</f>
        <v>0.206148273883523</v>
      </c>
    </row>
    <row r="73" spans="2:7">
      <c r="B73" s="33"/>
      <c r="C73" s="6" t="s">
        <v>36</v>
      </c>
      <c r="D73" s="1" t="s">
        <v>28</v>
      </c>
      <c r="E73" s="29">
        <v>456026</v>
      </c>
      <c r="F73" s="48">
        <v>139332.98000000001</v>
      </c>
      <c r="G73" s="8">
        <f t="shared" si="3"/>
        <v>0.30553735971194629</v>
      </c>
    </row>
    <row r="74" spans="2:7">
      <c r="B74" s="33"/>
      <c r="C74" s="30" t="s">
        <v>47</v>
      </c>
      <c r="D74" s="24" t="s">
        <v>40</v>
      </c>
      <c r="E74" s="29">
        <v>5070</v>
      </c>
      <c r="F74" s="48"/>
      <c r="G74" s="8"/>
    </row>
    <row r="75" spans="2:7">
      <c r="B75" s="33"/>
      <c r="C75" s="30" t="s">
        <v>187</v>
      </c>
      <c r="D75" s="24" t="s">
        <v>188</v>
      </c>
      <c r="E75" s="29">
        <v>1455</v>
      </c>
      <c r="F75" s="48"/>
      <c r="G75" s="31"/>
    </row>
    <row r="76" spans="2:7">
      <c r="B76" s="33"/>
      <c r="C76" s="6" t="s">
        <v>49</v>
      </c>
      <c r="D76" s="1" t="s">
        <v>42</v>
      </c>
      <c r="E76" s="29"/>
      <c r="F76" s="48"/>
      <c r="G76" s="8"/>
    </row>
    <row r="77" spans="2:7">
      <c r="B77" s="33"/>
      <c r="C77" s="6" t="s">
        <v>50</v>
      </c>
      <c r="D77" s="1" t="s">
        <v>43</v>
      </c>
      <c r="E77" s="29"/>
      <c r="F77" s="48"/>
      <c r="G77" s="8"/>
    </row>
    <row r="78" spans="2:7">
      <c r="B78" s="33"/>
      <c r="C78" s="6" t="s">
        <v>177</v>
      </c>
      <c r="D78" s="1" t="s">
        <v>189</v>
      </c>
      <c r="E78" s="29">
        <v>569496</v>
      </c>
      <c r="F78" s="48">
        <v>239927.98</v>
      </c>
      <c r="G78" s="8">
        <f t="shared" ref="G78" si="4">+F78/E78</f>
        <v>0.4212987975332575</v>
      </c>
    </row>
    <row r="79" spans="2:7">
      <c r="B79" s="33"/>
      <c r="C79" s="6" t="s">
        <v>51</v>
      </c>
      <c r="D79" s="1" t="s">
        <v>44</v>
      </c>
      <c r="E79" s="29">
        <v>24510</v>
      </c>
      <c r="F79" s="48">
        <v>19519.47</v>
      </c>
      <c r="G79" s="8">
        <f>+F79/E79</f>
        <v>0.79638800489596084</v>
      </c>
    </row>
    <row r="80" spans="2:7">
      <c r="B80" s="33"/>
      <c r="C80" s="6" t="s">
        <v>52</v>
      </c>
      <c r="D80" s="1" t="s">
        <v>45</v>
      </c>
      <c r="E80" s="29"/>
      <c r="F80" s="48"/>
      <c r="G80" s="8"/>
    </row>
    <row r="81" spans="2:7">
      <c r="B81" s="33"/>
      <c r="C81" s="6" t="s">
        <v>64</v>
      </c>
      <c r="D81" s="1" t="s">
        <v>62</v>
      </c>
      <c r="E81" s="29">
        <v>270900</v>
      </c>
      <c r="F81" s="48">
        <v>111640</v>
      </c>
      <c r="G81" s="8">
        <f>+F81/E81</f>
        <v>0.41210778885197491</v>
      </c>
    </row>
    <row r="82" spans="2:7">
      <c r="B82" s="33"/>
      <c r="C82" s="6" t="s">
        <v>53</v>
      </c>
      <c r="D82" s="1" t="s">
        <v>46</v>
      </c>
      <c r="E82" s="29">
        <v>338710</v>
      </c>
      <c r="F82" s="48">
        <v>133547.25</v>
      </c>
      <c r="G82" s="8">
        <f>+F82/E82</f>
        <v>0.39428198163620798</v>
      </c>
    </row>
    <row r="83" spans="2:7">
      <c r="B83" s="33"/>
      <c r="C83" s="6" t="s">
        <v>37</v>
      </c>
      <c r="D83" s="1" t="s">
        <v>29</v>
      </c>
      <c r="E83" s="29"/>
      <c r="F83" s="48"/>
      <c r="G83" s="8"/>
    </row>
    <row r="84" spans="2:7">
      <c r="B84" s="33"/>
      <c r="C84" s="6" t="s">
        <v>112</v>
      </c>
      <c r="D84" s="1" t="s">
        <v>142</v>
      </c>
      <c r="E84" s="29"/>
      <c r="F84" s="48"/>
      <c r="G84" s="8"/>
    </row>
    <row r="85" spans="2:7">
      <c r="B85" s="33"/>
      <c r="C85" s="6" t="s">
        <v>162</v>
      </c>
      <c r="D85" s="1" t="s">
        <v>163</v>
      </c>
      <c r="E85" s="29">
        <v>13398049</v>
      </c>
      <c r="F85" s="48">
        <v>2883051.94</v>
      </c>
      <c r="G85" s="8">
        <f>+F85/E85</f>
        <v>0.21518446006579017</v>
      </c>
    </row>
    <row r="86" spans="2:7">
      <c r="B86" s="33"/>
      <c r="C86" s="6" t="s">
        <v>73</v>
      </c>
      <c r="D86" s="1" t="s">
        <v>72</v>
      </c>
      <c r="E86" s="29">
        <v>1828016</v>
      </c>
      <c r="F86" s="48">
        <v>304564</v>
      </c>
      <c r="G86" s="8">
        <f>+F86/E86</f>
        <v>0.16660904499741797</v>
      </c>
    </row>
    <row r="87" spans="2:7">
      <c r="B87" s="33"/>
      <c r="C87" s="6" t="s">
        <v>113</v>
      </c>
      <c r="D87" s="1" t="s">
        <v>126</v>
      </c>
      <c r="E87" s="29">
        <v>83328</v>
      </c>
      <c r="F87" s="48">
        <v>60808</v>
      </c>
      <c r="G87" s="8">
        <f>+F87/E87</f>
        <v>0.72974270353302606</v>
      </c>
    </row>
    <row r="88" spans="2:7">
      <c r="C88" s="6" t="s">
        <v>149</v>
      </c>
      <c r="D88" s="1" t="s">
        <v>150</v>
      </c>
      <c r="E88" s="7">
        <v>59107</v>
      </c>
      <c r="F88" s="44">
        <v>43742.75</v>
      </c>
    </row>
    <row r="89" spans="2:7">
      <c r="C89" s="6" t="s">
        <v>191</v>
      </c>
      <c r="D89" s="58" t="s">
        <v>192</v>
      </c>
      <c r="E89" s="7">
        <v>383200</v>
      </c>
      <c r="F89" s="44"/>
    </row>
    <row r="90" spans="2:7">
      <c r="C90" s="6" t="s">
        <v>104</v>
      </c>
      <c r="D90" s="1" t="s">
        <v>105</v>
      </c>
      <c r="E90" s="7"/>
      <c r="F90" s="44"/>
      <c r="G90" s="8">
        <v>0</v>
      </c>
    </row>
    <row r="91" spans="2:7">
      <c r="C91" s="6" t="s">
        <v>75</v>
      </c>
      <c r="D91" s="1" t="s">
        <v>74</v>
      </c>
      <c r="E91" s="7"/>
      <c r="F91" s="44"/>
      <c r="G91" s="8">
        <v>1</v>
      </c>
    </row>
    <row r="92" spans="2:7">
      <c r="C92" s="6" t="s">
        <v>38</v>
      </c>
      <c r="D92" s="1" t="s">
        <v>30</v>
      </c>
      <c r="E92" s="7">
        <v>891388</v>
      </c>
      <c r="F92" s="44">
        <v>891385.12</v>
      </c>
      <c r="G92" s="8">
        <v>1</v>
      </c>
    </row>
    <row r="93" spans="2:7">
      <c r="C93" s="6"/>
      <c r="E93" s="7"/>
      <c r="F93" s="7"/>
    </row>
    <row r="94" spans="2:7">
      <c r="B94" s="20" t="s">
        <v>76</v>
      </c>
      <c r="C94" s="21"/>
      <c r="D94" s="17"/>
      <c r="E94" s="18">
        <f>SUM(E95:E97)</f>
        <v>1662607</v>
      </c>
      <c r="F94" s="45">
        <f>SUM(F95:F97)</f>
        <v>422904.69</v>
      </c>
      <c r="G94" s="19">
        <f>+F94/E94</f>
        <v>0.25436238990934118</v>
      </c>
    </row>
    <row r="95" spans="2:7">
      <c r="C95" s="6" t="s">
        <v>73</v>
      </c>
      <c r="D95" s="1" t="s">
        <v>72</v>
      </c>
      <c r="E95" s="7">
        <v>857086</v>
      </c>
      <c r="F95" s="44">
        <v>322892.95</v>
      </c>
      <c r="G95" s="8">
        <f>+F95/E95</f>
        <v>0.37673343165096618</v>
      </c>
    </row>
    <row r="96" spans="2:7">
      <c r="C96" s="6" t="s">
        <v>191</v>
      </c>
      <c r="D96" s="1" t="s">
        <v>192</v>
      </c>
      <c r="E96" s="7">
        <v>702694</v>
      </c>
      <c r="F96" s="44"/>
      <c r="G96" s="8"/>
    </row>
    <row r="97" spans="2:7">
      <c r="C97" s="6" t="s">
        <v>190</v>
      </c>
      <c r="D97" s="1" t="s">
        <v>30</v>
      </c>
      <c r="E97" s="7">
        <v>102827</v>
      </c>
      <c r="F97" s="44">
        <v>100011.74</v>
      </c>
    </row>
    <row r="98" spans="2:7">
      <c r="B98" s="18" t="s">
        <v>79</v>
      </c>
      <c r="C98" s="17"/>
      <c r="D98" s="17"/>
      <c r="E98" s="18">
        <f>SUM(E99:E102)</f>
        <v>0</v>
      </c>
      <c r="F98" s="18">
        <f>SUM(F99:F102)</f>
        <v>0</v>
      </c>
      <c r="G98" s="19"/>
    </row>
    <row r="99" spans="2:7">
      <c r="C99" s="6" t="s">
        <v>38</v>
      </c>
      <c r="D99" s="1" t="s">
        <v>30</v>
      </c>
      <c r="E99" s="7"/>
      <c r="F99" s="7"/>
      <c r="G99" s="8"/>
    </row>
    <row r="100" spans="2:7">
      <c r="C100" s="6" t="s">
        <v>92</v>
      </c>
      <c r="D100" s="1" t="s">
        <v>81</v>
      </c>
      <c r="E100" s="7"/>
      <c r="F100" s="7"/>
      <c r="G100" s="8"/>
    </row>
    <row r="101" spans="2:7">
      <c r="C101" s="6" t="s">
        <v>83</v>
      </c>
      <c r="D101" s="1" t="s">
        <v>82</v>
      </c>
      <c r="E101" s="7"/>
      <c r="F101" s="7"/>
      <c r="G101" s="8"/>
    </row>
    <row r="102" spans="2:7">
      <c r="C102" s="6" t="s">
        <v>84</v>
      </c>
      <c r="D102" s="1" t="s">
        <v>93</v>
      </c>
      <c r="E102" s="7"/>
      <c r="F102" s="7"/>
      <c r="G102" s="8"/>
    </row>
    <row r="103" spans="2:7">
      <c r="C103" s="6"/>
      <c r="E103" s="7"/>
      <c r="F103" s="7"/>
    </row>
    <row r="104" spans="2:7">
      <c r="B104" s="49" t="s">
        <v>96</v>
      </c>
      <c r="C104" s="49"/>
      <c r="D104" s="49"/>
      <c r="E104" s="18">
        <f>+E11+E23+E27+E60+E70+E94+E98</f>
        <v>75411708</v>
      </c>
      <c r="F104" s="45">
        <f>+F11+F23+F27+F60+F70+F94+F98</f>
        <v>44744359.079999991</v>
      </c>
      <c r="G104" s="19">
        <f>+F104/E104</f>
        <v>0.5933343809160242</v>
      </c>
    </row>
    <row r="105" spans="2:7">
      <c r="C105" s="3"/>
      <c r="E105" s="27"/>
      <c r="F105" s="27"/>
      <c r="G105" s="28"/>
    </row>
    <row r="106" spans="2:7">
      <c r="C106" s="3"/>
      <c r="E106" s="29"/>
      <c r="F106" s="29"/>
      <c r="G106" s="24"/>
    </row>
    <row r="107" spans="2:7">
      <c r="C107" s="3"/>
      <c r="E107" s="7"/>
    </row>
    <row r="108" spans="2:7">
      <c r="C108" s="3"/>
      <c r="E108" s="7"/>
    </row>
    <row r="109" spans="2:7">
      <c r="C109" s="3"/>
    </row>
    <row r="110" spans="2:7">
      <c r="C110" s="3"/>
    </row>
    <row r="111" spans="2:7">
      <c r="C111" s="3"/>
    </row>
    <row r="112" spans="2:7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</sheetData>
  <mergeCells count="8">
    <mergeCell ref="B104:D104"/>
    <mergeCell ref="B1:G1"/>
    <mergeCell ref="B2:G2"/>
    <mergeCell ref="B3:G3"/>
    <mergeCell ref="B6:D8"/>
    <mergeCell ref="E6:E8"/>
    <mergeCell ref="F6:F8"/>
    <mergeCell ref="G6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RESULTADOS OPERATIVOS en soles</vt:lpstr>
      <vt:lpstr>III Trimest.-06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2009-08-14T16:13:14Z</dcterms:modified>
</cp:coreProperties>
</file>