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40" yWindow="900" windowWidth="21840" windowHeight="918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Hoja1!$A$4:$Q$51</definedName>
  </definedNames>
  <calcPr calcId="125725"/>
</workbook>
</file>

<file path=xl/calcChain.xml><?xml version="1.0" encoding="utf-8"?>
<calcChain xmlns="http://schemas.openxmlformats.org/spreadsheetml/2006/main">
  <c r="Q51" i="1"/>
  <c r="Q50"/>
  <c r="Q48"/>
  <c r="Q46"/>
  <c r="Q45"/>
  <c r="Q44"/>
  <c r="Q43"/>
  <c r="Q41"/>
  <c r="Q39"/>
  <c r="Q38"/>
  <c r="Q36"/>
  <c r="Q34"/>
  <c r="Q32"/>
  <c r="Q30"/>
  <c r="Q29"/>
  <c r="Q27"/>
  <c r="Q26"/>
  <c r="Q25"/>
  <c r="Q23"/>
  <c r="Q22"/>
  <c r="Q20"/>
  <c r="Q18"/>
  <c r="Q17"/>
  <c r="Q16"/>
  <c r="Q15"/>
  <c r="Q13"/>
  <c r="Q12"/>
  <c r="Q10"/>
  <c r="Q9"/>
  <c r="Q8"/>
  <c r="Q7"/>
  <c r="Q6"/>
  <c r="Q5"/>
  <c r="O51"/>
  <c r="O50"/>
  <c r="O48"/>
  <c r="O46"/>
  <c r="O45"/>
  <c r="O44"/>
  <c r="O43"/>
  <c r="O41"/>
  <c r="O39"/>
  <c r="O38"/>
  <c r="O36"/>
  <c r="O34"/>
  <c r="O32"/>
  <c r="O30"/>
  <c r="O29"/>
  <c r="O27"/>
  <c r="O26"/>
  <c r="O25"/>
  <c r="O23"/>
  <c r="O22"/>
  <c r="O20"/>
  <c r="O18"/>
  <c r="O17"/>
  <c r="O16"/>
  <c r="O15"/>
  <c r="O13"/>
  <c r="O12"/>
  <c r="O10"/>
  <c r="O9"/>
  <c r="O8"/>
  <c r="O7"/>
  <c r="O6"/>
  <c r="O5"/>
  <c r="M51"/>
  <c r="M50"/>
  <c r="M48"/>
  <c r="M46"/>
  <c r="M45"/>
  <c r="M44"/>
  <c r="M43"/>
  <c r="M41"/>
  <c r="M39"/>
  <c r="M38"/>
  <c r="M36"/>
  <c r="M34"/>
  <c r="M32"/>
  <c r="M30"/>
  <c r="M29"/>
  <c r="M27"/>
  <c r="M26"/>
  <c r="M25"/>
  <c r="M23"/>
  <c r="M22"/>
  <c r="M20"/>
  <c r="M18"/>
  <c r="M17"/>
  <c r="M16"/>
  <c r="M15"/>
  <c r="M13"/>
  <c r="M12"/>
  <c r="M10"/>
  <c r="M9"/>
  <c r="M8"/>
  <c r="M7"/>
  <c r="M6"/>
  <c r="M5"/>
  <c r="K51"/>
  <c r="K50"/>
  <c r="K48"/>
  <c r="K46"/>
  <c r="K45"/>
  <c r="K44"/>
  <c r="K43"/>
  <c r="K41"/>
  <c r="K39"/>
  <c r="K38"/>
  <c r="K36"/>
  <c r="K34"/>
  <c r="K32"/>
  <c r="K30"/>
  <c r="K29"/>
  <c r="K27"/>
  <c r="K26"/>
  <c r="K25"/>
  <c r="K23"/>
  <c r="K22"/>
  <c r="K20"/>
  <c r="K18"/>
  <c r="K17"/>
  <c r="K16"/>
  <c r="K15"/>
  <c r="K13"/>
  <c r="K12"/>
  <c r="K10"/>
  <c r="K9"/>
  <c r="K8"/>
  <c r="K7"/>
  <c r="K6"/>
  <c r="K5"/>
  <c r="I51"/>
  <c r="I50"/>
  <c r="I48"/>
  <c r="I46"/>
  <c r="I45"/>
  <c r="I44"/>
  <c r="I43"/>
  <c r="I41"/>
  <c r="I39"/>
  <c r="I38"/>
  <c r="I36"/>
  <c r="I34"/>
  <c r="I32"/>
  <c r="I30"/>
  <c r="I29"/>
  <c r="I27"/>
  <c r="I26"/>
  <c r="I25"/>
  <c r="I23"/>
  <c r="I22"/>
  <c r="I20"/>
  <c r="I18"/>
  <c r="I17"/>
  <c r="I16"/>
  <c r="I15"/>
  <c r="I13"/>
  <c r="I12"/>
  <c r="I10"/>
  <c r="I9"/>
  <c r="I8"/>
  <c r="I7"/>
  <c r="I6"/>
  <c r="I5"/>
  <c r="P52"/>
  <c r="N52"/>
  <c r="L52"/>
  <c r="J52"/>
  <c r="H52"/>
  <c r="G52"/>
  <c r="F52"/>
  <c r="E52"/>
  <c r="P49"/>
  <c r="N49"/>
  <c r="L49"/>
  <c r="J49"/>
  <c r="H49"/>
  <c r="G49"/>
  <c r="F49"/>
  <c r="E49"/>
  <c r="P47"/>
  <c r="N47"/>
  <c r="L47"/>
  <c r="J47"/>
  <c r="H47"/>
  <c r="G47"/>
  <c r="F47"/>
  <c r="E47"/>
  <c r="P42"/>
  <c r="N42"/>
  <c r="L42"/>
  <c r="J42"/>
  <c r="H42"/>
  <c r="G42"/>
  <c r="F42"/>
  <c r="E42"/>
  <c r="P40"/>
  <c r="N40"/>
  <c r="L40"/>
  <c r="J40"/>
  <c r="H40"/>
  <c r="G40"/>
  <c r="F40"/>
  <c r="E40"/>
  <c r="P37"/>
  <c r="N37"/>
  <c r="L37"/>
  <c r="J37"/>
  <c r="H37"/>
  <c r="G37"/>
  <c r="F37"/>
  <c r="E37"/>
  <c r="P35"/>
  <c r="N35"/>
  <c r="L35"/>
  <c r="J35"/>
  <c r="H35"/>
  <c r="G35"/>
  <c r="F35"/>
  <c r="E35"/>
  <c r="P33"/>
  <c r="N33"/>
  <c r="L33"/>
  <c r="J33"/>
  <c r="H33"/>
  <c r="G33"/>
  <c r="F33"/>
  <c r="E33"/>
  <c r="P31"/>
  <c r="N31"/>
  <c r="L31"/>
  <c r="J31"/>
  <c r="H31"/>
  <c r="G31"/>
  <c r="F31"/>
  <c r="E31"/>
  <c r="P28"/>
  <c r="N28"/>
  <c r="L28"/>
  <c r="J28"/>
  <c r="H28"/>
  <c r="G28"/>
  <c r="F28"/>
  <c r="E28"/>
  <c r="P24"/>
  <c r="N24"/>
  <c r="L24"/>
  <c r="J24"/>
  <c r="H24"/>
  <c r="G24"/>
  <c r="F24"/>
  <c r="E24"/>
  <c r="P21"/>
  <c r="N21"/>
  <c r="L21"/>
  <c r="J21"/>
  <c r="H21"/>
  <c r="G21"/>
  <c r="F21"/>
  <c r="E21"/>
  <c r="P19"/>
  <c r="N19"/>
  <c r="L19"/>
  <c r="J19"/>
  <c r="H19"/>
  <c r="G19"/>
  <c r="F19"/>
  <c r="E19"/>
  <c r="P14"/>
  <c r="N14"/>
  <c r="L14"/>
  <c r="J14"/>
  <c r="H14"/>
  <c r="G14"/>
  <c r="F14"/>
  <c r="E14"/>
  <c r="P11"/>
  <c r="N11"/>
  <c r="L11"/>
  <c r="J11"/>
  <c r="J53" s="1"/>
  <c r="H11"/>
  <c r="H53" s="1"/>
  <c r="G11"/>
  <c r="F11"/>
  <c r="F53" s="1"/>
  <c r="E11"/>
  <c r="E53" s="1"/>
  <c r="P53" l="1"/>
  <c r="M14"/>
  <c r="M19"/>
  <c r="M21"/>
  <c r="M24"/>
  <c r="M28"/>
  <c r="M31"/>
  <c r="M33"/>
  <c r="M35"/>
  <c r="M40"/>
  <c r="M47"/>
  <c r="M49"/>
  <c r="R14"/>
  <c r="R19"/>
  <c r="R21"/>
  <c r="R24"/>
  <c r="R28"/>
  <c r="R31"/>
  <c r="R33"/>
  <c r="R35"/>
  <c r="R37"/>
  <c r="R40"/>
  <c r="R42"/>
  <c r="R47"/>
  <c r="R49"/>
  <c r="R52"/>
  <c r="R11"/>
  <c r="M52"/>
  <c r="I11"/>
  <c r="K21"/>
  <c r="K24"/>
  <c r="K28"/>
  <c r="K31"/>
  <c r="K33"/>
  <c r="K35"/>
  <c r="K37"/>
  <c r="K40"/>
  <c r="K49"/>
  <c r="K52"/>
  <c r="K53"/>
  <c r="Q11"/>
  <c r="I14"/>
  <c r="Q14"/>
  <c r="I19"/>
  <c r="Q19"/>
  <c r="I21"/>
  <c r="Q21"/>
  <c r="I24"/>
  <c r="Q24"/>
  <c r="I28"/>
  <c r="Q28"/>
  <c r="I31"/>
  <c r="Q31"/>
  <c r="I33"/>
  <c r="I35"/>
  <c r="Q35"/>
  <c r="I37"/>
  <c r="Q37"/>
  <c r="I40"/>
  <c r="Q40"/>
  <c r="I42"/>
  <c r="I47"/>
  <c r="Q47"/>
  <c r="I49"/>
  <c r="Q49"/>
  <c r="I52"/>
  <c r="Q52"/>
  <c r="G53"/>
  <c r="N53"/>
  <c r="K42"/>
  <c r="O33"/>
  <c r="O42"/>
  <c r="O49"/>
  <c r="O52"/>
  <c r="Q33"/>
  <c r="Q42"/>
  <c r="K11"/>
  <c r="K14"/>
  <c r="K19"/>
  <c r="K47"/>
  <c r="M37"/>
  <c r="M42"/>
  <c r="O14"/>
  <c r="O19"/>
  <c r="O21"/>
  <c r="O24"/>
  <c r="O28"/>
  <c r="O31"/>
  <c r="O35"/>
  <c r="O37"/>
  <c r="O40"/>
  <c r="O47"/>
  <c r="M11"/>
  <c r="L53"/>
  <c r="O11"/>
  <c r="R53" l="1"/>
  <c r="I53"/>
  <c r="Q53"/>
  <c r="O53"/>
  <c r="M53"/>
</calcChain>
</file>

<file path=xl/sharedStrings.xml><?xml version="1.0" encoding="utf-8"?>
<sst xmlns="http://schemas.openxmlformats.org/spreadsheetml/2006/main" count="168" uniqueCount="86">
  <si>
    <t>Clasificador - Nombre</t>
  </si>
  <si>
    <t>S.F</t>
  </si>
  <si>
    <t>S.F - Detalle</t>
  </si>
  <si>
    <t>PIA</t>
  </si>
  <si>
    <t>Modific.</t>
  </si>
  <si>
    <t>PIM</t>
  </si>
  <si>
    <t>Certif.</t>
  </si>
  <si>
    <t>X Certif</t>
  </si>
  <si>
    <t>C.Anual</t>
  </si>
  <si>
    <t>X. C. Anual</t>
  </si>
  <si>
    <t>C.SIAF</t>
  </si>
  <si>
    <t>X C. SIAF</t>
  </si>
  <si>
    <t>Deveng</t>
  </si>
  <si>
    <t>X Deveng</t>
  </si>
  <si>
    <t>Girado</t>
  </si>
  <si>
    <t>X Girar</t>
  </si>
  <si>
    <t>2.6.2.2.2.2 - Construccion de instalciones academicas</t>
  </si>
  <si>
    <t>0002</t>
  </si>
  <si>
    <t>Creac. De Ambientes Complementarios de la FIC de la UNP</t>
  </si>
  <si>
    <t>2.6.3.2.2.1 - Maquinas y equipos para instalciones educativas</t>
  </si>
  <si>
    <t>2.6.3.2.2.2 - Mobiliario para instalaciones educativas</t>
  </si>
  <si>
    <t>2.6.6.1.3.2 - Software</t>
  </si>
  <si>
    <t>2.6.8.1.3.1 - Elaboracion de expedientes tecnicos</t>
  </si>
  <si>
    <t>2.6.8.1.4.3 - Supervision en Obras civiles</t>
  </si>
  <si>
    <t>2.6.2.3.2.3 - Infraestructura vial</t>
  </si>
  <si>
    <t>0045</t>
  </si>
  <si>
    <t>0038</t>
  </si>
  <si>
    <t>0053</t>
  </si>
  <si>
    <t>0054</t>
  </si>
  <si>
    <t>0041</t>
  </si>
  <si>
    <t>0042</t>
  </si>
  <si>
    <t>0046</t>
  </si>
  <si>
    <t>Creac./Equipam. Policlinico Universitario - Liquidacion/Laudo</t>
  </si>
  <si>
    <t>0051</t>
  </si>
  <si>
    <t>2.6.2.3.99.2 - construccion de otras estructuras diversas</t>
  </si>
  <si>
    <t>0004</t>
  </si>
  <si>
    <t>Creación de una unidad demostrativa de acuicultura en la UNP</t>
  </si>
  <si>
    <t>0048</t>
  </si>
  <si>
    <t>0003</t>
  </si>
  <si>
    <t>0047</t>
  </si>
  <si>
    <t>0049</t>
  </si>
  <si>
    <t>0043</t>
  </si>
  <si>
    <t>0044</t>
  </si>
  <si>
    <t>0040</t>
  </si>
  <si>
    <t>Mejoramiento de Cyber Management de la Fac. de Administr. / Liquidacion</t>
  </si>
  <si>
    <t>0037</t>
  </si>
  <si>
    <t>0039</t>
  </si>
  <si>
    <t>0052</t>
  </si>
  <si>
    <t>0001</t>
  </si>
  <si>
    <t>Pry. Labor. Humanistico - FMH</t>
  </si>
  <si>
    <t>Componente</t>
  </si>
  <si>
    <t>Obra civil</t>
  </si>
  <si>
    <t>Equipamiento</t>
  </si>
  <si>
    <t>Mobiliario</t>
  </si>
  <si>
    <t>Software</t>
  </si>
  <si>
    <t>Expeciente Tecnico</t>
  </si>
  <si>
    <t>Creac. de interconexiones entre ingreso secundario hacia FIM y Resid.Univer. en la UNP</t>
  </si>
  <si>
    <t>Creac. Y Equipam. Pabellon de aulas N° 03</t>
  </si>
  <si>
    <t>Laudo Arbitral</t>
  </si>
  <si>
    <t>Creacion de laboratorios de la escuela de veterinaria - FAZ</t>
  </si>
  <si>
    <t>Supervision</t>
  </si>
  <si>
    <t>Mejoram. Del SS educat. De la Fac. CC SS Educac.</t>
  </si>
  <si>
    <t>Liquidacion</t>
  </si>
  <si>
    <t xml:space="preserve">Mejoramiento de los laborat. De Ing. Geologica de la FIM - UNP </t>
  </si>
  <si>
    <t>Mejoramiento del pabellon antiguo y ambient. Complem. FII</t>
  </si>
  <si>
    <t>Total Creac. De Ambientes Complementarios de la FIC de la UNP</t>
  </si>
  <si>
    <t>Total Creac. de interconexiones entre ingreso secundario hacia FIM y Resid.Univer. en la UNP</t>
  </si>
  <si>
    <t>Total Creac. Y Equipam. Pabellon de aulas N° 03</t>
  </si>
  <si>
    <t>Total Creac./Equipam. Policlinico Universitario - Liquidacion/Laudo</t>
  </si>
  <si>
    <t>Total Creacion de laboratorios de la escuela de veterinaria - FAZ</t>
  </si>
  <si>
    <t>Total Creación de una unidad demostrativa de acuicultura en la UNP</t>
  </si>
  <si>
    <t>Total Mejoram. Del SS de los Laborat. De Fisica de la FFCC - UNP / Equipamiento y Mobiliario</t>
  </si>
  <si>
    <t>Total Mejoram. Del SS de los Laborat. De Fisica de la FFCC - UNP / Expediente Tecnico</t>
  </si>
  <si>
    <t>Total Mejoram. Del SS de los Laborat. De Fisica de la FFCC - UNP / Obra Civil</t>
  </si>
  <si>
    <t>Total Mejoram. Del SS de los Laborat. De Fisica de la FFCC - UNP / Supervision</t>
  </si>
  <si>
    <t>Total Mejoram. Del SS educat. De la Fac. CC SS Educac.</t>
  </si>
  <si>
    <t>Total Mejoramiento de Cyber Management de la Fac. de Administr. / Liquidacion</t>
  </si>
  <si>
    <t xml:space="preserve">Total Mejoramiento de los laborat. De Ing. Geologica de la FIM - UNP </t>
  </si>
  <si>
    <t>Total Mejoramiento del pabellon antiguo y ambient. Complem. FII</t>
  </si>
  <si>
    <t>Total Pry. Labor. Humanistico - FMH</t>
  </si>
  <si>
    <t>Total general</t>
  </si>
  <si>
    <t>% Dev/PIM</t>
  </si>
  <si>
    <t>Mejoram. Del SS de los Laborat. De Fisica de la FFCC - UNP</t>
  </si>
  <si>
    <t>UNIVERSIDAD NACIONAL DE PIURA</t>
  </si>
  <si>
    <t>OFICINA CENTRAL DE PLANIFICACION</t>
  </si>
  <si>
    <t>EVALUACION  DE INVERSIONES AL 27.04.2016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</si>
</sst>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10" fontId="2" fillId="0" borderId="0" xfId="2" applyNumberFormat="1" applyFont="1"/>
    <xf numFmtId="0" fontId="2" fillId="0" borderId="1" xfId="0" applyFont="1" applyBorder="1"/>
    <xf numFmtId="43" fontId="2" fillId="0" borderId="1" xfId="1" applyFont="1" applyBorder="1"/>
    <xf numFmtId="43" fontId="3" fillId="0" borderId="1" xfId="1" applyFont="1" applyBorder="1"/>
    <xf numFmtId="43" fontId="2" fillId="3" borderId="1" xfId="1" applyFont="1" applyFill="1" applyBorder="1"/>
    <xf numFmtId="43" fontId="3" fillId="2" borderId="1" xfId="1" applyFont="1" applyFill="1" applyBorder="1"/>
    <xf numFmtId="0" fontId="2" fillId="3" borderId="1" xfId="0" applyFont="1" applyFill="1" applyBorder="1"/>
    <xf numFmtId="0" fontId="3" fillId="0" borderId="1" xfId="0" applyFont="1" applyBorder="1"/>
    <xf numFmtId="10" fontId="3" fillId="0" borderId="1" xfId="2" applyNumberFormat="1" applyFont="1" applyBorder="1"/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zoomScale="120" zoomScaleNormal="120" workbookViewId="0">
      <selection activeCell="B15" sqref="B15"/>
    </sheetView>
  </sheetViews>
  <sheetFormatPr baseColWidth="10" defaultRowHeight="12.75" outlineLevelRow="2"/>
  <cols>
    <col min="1" max="1" width="59.140625" style="1" customWidth="1"/>
    <col min="2" max="2" width="65.28515625" style="1" customWidth="1"/>
    <col min="3" max="3" width="22" style="1" bestFit="1" customWidth="1"/>
    <col min="4" max="4" width="7" style="1" bestFit="1" customWidth="1"/>
    <col min="5" max="5" width="12.140625" style="2" bestFit="1" customWidth="1"/>
    <col min="6" max="8" width="13.140625" style="2" bestFit="1" customWidth="1"/>
    <col min="9" max="10" width="12.140625" style="2" bestFit="1" customWidth="1"/>
    <col min="11" max="11" width="13.140625" style="2" bestFit="1" customWidth="1"/>
    <col min="12" max="12" width="12.140625" style="2" bestFit="1" customWidth="1"/>
    <col min="13" max="13" width="10.7109375" style="2" bestFit="1" customWidth="1"/>
    <col min="14" max="14" width="12.140625" style="2" bestFit="1" customWidth="1"/>
    <col min="15" max="15" width="11.42578125" style="2" bestFit="1" customWidth="1"/>
    <col min="16" max="16" width="12.140625" style="2" bestFit="1" customWidth="1"/>
    <col min="17" max="17" width="9.7109375" style="2" bestFit="1" customWidth="1"/>
    <col min="18" max="18" width="10.28515625" style="1" bestFit="1" customWidth="1"/>
    <col min="19" max="16384" width="11.42578125" style="1"/>
  </cols>
  <sheetData>
    <row r="1" spans="1:18">
      <c r="A1" s="3" t="s">
        <v>83</v>
      </c>
    </row>
    <row r="2" spans="1:18">
      <c r="A2" s="3" t="s">
        <v>84</v>
      </c>
      <c r="C2" s="13" t="s">
        <v>85</v>
      </c>
      <c r="D2" s="13"/>
      <c r="E2" s="13"/>
      <c r="F2" s="13"/>
      <c r="G2" s="13"/>
      <c r="H2" s="13"/>
      <c r="I2" s="13"/>
      <c r="J2" s="13"/>
      <c r="K2" s="13"/>
      <c r="L2" s="13"/>
    </row>
    <row r="3" spans="1:18">
      <c r="A3" s="3"/>
    </row>
    <row r="4" spans="1:18">
      <c r="A4" s="5" t="s">
        <v>0</v>
      </c>
      <c r="B4" s="5" t="s">
        <v>2</v>
      </c>
      <c r="C4" s="5" t="s">
        <v>50</v>
      </c>
      <c r="D4" s="5" t="s">
        <v>1</v>
      </c>
      <c r="E4" s="6" t="s">
        <v>3</v>
      </c>
      <c r="F4" s="6" t="s">
        <v>4</v>
      </c>
      <c r="G4" s="6" t="s">
        <v>5</v>
      </c>
      <c r="H4" s="6" t="s">
        <v>6</v>
      </c>
      <c r="I4" s="7" t="s">
        <v>7</v>
      </c>
      <c r="J4" s="6" t="s">
        <v>8</v>
      </c>
      <c r="K4" s="6" t="s">
        <v>9</v>
      </c>
      <c r="L4" s="8" t="s">
        <v>10</v>
      </c>
      <c r="M4" s="9" t="s">
        <v>11</v>
      </c>
      <c r="N4" s="8" t="s">
        <v>12</v>
      </c>
      <c r="O4" s="9" t="s">
        <v>13</v>
      </c>
      <c r="P4" s="8" t="s">
        <v>14</v>
      </c>
      <c r="Q4" s="9" t="s">
        <v>15</v>
      </c>
      <c r="R4" s="8" t="s">
        <v>81</v>
      </c>
    </row>
    <row r="5" spans="1:18" outlineLevel="2">
      <c r="A5" s="5" t="s">
        <v>16</v>
      </c>
      <c r="B5" s="5">
        <v>0</v>
      </c>
      <c r="C5" s="5" t="s">
        <v>51</v>
      </c>
      <c r="D5" s="10" t="s">
        <v>17</v>
      </c>
      <c r="E5" s="6">
        <v>2059089</v>
      </c>
      <c r="F5" s="6">
        <v>0</v>
      </c>
      <c r="G5" s="6">
        <v>2059089</v>
      </c>
      <c r="H5" s="6">
        <v>2059089</v>
      </c>
      <c r="I5" s="7">
        <f>+G5-H5</f>
        <v>0</v>
      </c>
      <c r="J5" s="6">
        <v>0</v>
      </c>
      <c r="K5" s="6">
        <f>+H5-J5</f>
        <v>2059089</v>
      </c>
      <c r="L5" s="6">
        <v>0</v>
      </c>
      <c r="M5" s="9">
        <f t="shared" ref="M5:M53" si="0">+J5-L5</f>
        <v>0</v>
      </c>
      <c r="N5" s="6">
        <v>0</v>
      </c>
      <c r="O5" s="9">
        <f t="shared" ref="O5:O53" si="1">+L5-N5</f>
        <v>0</v>
      </c>
      <c r="P5" s="6">
        <v>0</v>
      </c>
      <c r="Q5" s="9">
        <f t="shared" ref="Q5:Q53" si="2">+N5-P5</f>
        <v>0</v>
      </c>
      <c r="R5" s="5"/>
    </row>
    <row r="6" spans="1:18" outlineLevel="2">
      <c r="A6" s="5" t="s">
        <v>19</v>
      </c>
      <c r="B6" s="5" t="s">
        <v>18</v>
      </c>
      <c r="C6" s="5" t="s">
        <v>52</v>
      </c>
      <c r="D6" s="10" t="s">
        <v>17</v>
      </c>
      <c r="E6" s="6">
        <v>524890</v>
      </c>
      <c r="F6" s="6">
        <v>0</v>
      </c>
      <c r="G6" s="6">
        <v>524890</v>
      </c>
      <c r="H6" s="6">
        <v>0</v>
      </c>
      <c r="I6" s="7">
        <f t="shared" ref="I6:I53" si="3">+G6-H6</f>
        <v>524890</v>
      </c>
      <c r="J6" s="6">
        <v>0</v>
      </c>
      <c r="K6" s="6">
        <f t="shared" ref="K6:K53" si="4">+H6-J6</f>
        <v>0</v>
      </c>
      <c r="L6" s="6">
        <v>0</v>
      </c>
      <c r="M6" s="9">
        <f t="shared" si="0"/>
        <v>0</v>
      </c>
      <c r="N6" s="6">
        <v>0</v>
      </c>
      <c r="O6" s="9">
        <f t="shared" si="1"/>
        <v>0</v>
      </c>
      <c r="P6" s="6">
        <v>0</v>
      </c>
      <c r="Q6" s="9">
        <f t="shared" si="2"/>
        <v>0</v>
      </c>
      <c r="R6" s="5"/>
    </row>
    <row r="7" spans="1:18" outlineLevel="2">
      <c r="A7" s="5" t="s">
        <v>20</v>
      </c>
      <c r="B7" s="5" t="s">
        <v>18</v>
      </c>
      <c r="C7" s="5" t="s">
        <v>53</v>
      </c>
      <c r="D7" s="10" t="s">
        <v>17</v>
      </c>
      <c r="E7" s="6">
        <v>298576</v>
      </c>
      <c r="F7" s="6">
        <v>0</v>
      </c>
      <c r="G7" s="6">
        <v>298576</v>
      </c>
      <c r="H7" s="6">
        <v>298576</v>
      </c>
      <c r="I7" s="7">
        <f t="shared" si="3"/>
        <v>0</v>
      </c>
      <c r="J7" s="6">
        <v>0</v>
      </c>
      <c r="K7" s="6">
        <f t="shared" si="4"/>
        <v>298576</v>
      </c>
      <c r="L7" s="6">
        <v>0</v>
      </c>
      <c r="M7" s="9">
        <f t="shared" si="0"/>
        <v>0</v>
      </c>
      <c r="N7" s="6">
        <v>0</v>
      </c>
      <c r="O7" s="9">
        <f t="shared" si="1"/>
        <v>0</v>
      </c>
      <c r="P7" s="6">
        <v>0</v>
      </c>
      <c r="Q7" s="9">
        <f t="shared" si="2"/>
        <v>0</v>
      </c>
      <c r="R7" s="5"/>
    </row>
    <row r="8" spans="1:18" outlineLevel="2">
      <c r="A8" s="5" t="s">
        <v>21</v>
      </c>
      <c r="B8" s="5" t="s">
        <v>18</v>
      </c>
      <c r="C8" s="5" t="s">
        <v>54</v>
      </c>
      <c r="D8" s="10" t="s">
        <v>17</v>
      </c>
      <c r="E8" s="6">
        <v>138478</v>
      </c>
      <c r="F8" s="6">
        <v>0</v>
      </c>
      <c r="G8" s="6">
        <v>138478</v>
      </c>
      <c r="H8" s="6">
        <v>138478</v>
      </c>
      <c r="I8" s="7">
        <f t="shared" si="3"/>
        <v>0</v>
      </c>
      <c r="J8" s="6">
        <v>0</v>
      </c>
      <c r="K8" s="6">
        <f t="shared" si="4"/>
        <v>138478</v>
      </c>
      <c r="L8" s="6">
        <v>0</v>
      </c>
      <c r="M8" s="9">
        <f t="shared" si="0"/>
        <v>0</v>
      </c>
      <c r="N8" s="6">
        <v>0</v>
      </c>
      <c r="O8" s="9">
        <f t="shared" si="1"/>
        <v>0</v>
      </c>
      <c r="P8" s="6">
        <v>0</v>
      </c>
      <c r="Q8" s="9">
        <f t="shared" si="2"/>
        <v>0</v>
      </c>
      <c r="R8" s="5"/>
    </row>
    <row r="9" spans="1:18" outlineLevel="2">
      <c r="A9" s="5" t="s">
        <v>22</v>
      </c>
      <c r="B9" s="5" t="s">
        <v>18</v>
      </c>
      <c r="C9" s="5" t="s">
        <v>55</v>
      </c>
      <c r="D9" s="10" t="s">
        <v>17</v>
      </c>
      <c r="E9" s="6">
        <v>50976</v>
      </c>
      <c r="F9" s="6">
        <v>0</v>
      </c>
      <c r="G9" s="6">
        <v>50976</v>
      </c>
      <c r="H9" s="6">
        <v>50976</v>
      </c>
      <c r="I9" s="7">
        <f t="shared" si="3"/>
        <v>0</v>
      </c>
      <c r="J9" s="6">
        <v>0</v>
      </c>
      <c r="K9" s="6">
        <f t="shared" si="4"/>
        <v>50976</v>
      </c>
      <c r="L9" s="6">
        <v>0</v>
      </c>
      <c r="M9" s="9">
        <f t="shared" si="0"/>
        <v>0</v>
      </c>
      <c r="N9" s="6">
        <v>0</v>
      </c>
      <c r="O9" s="9">
        <f t="shared" si="1"/>
        <v>0</v>
      </c>
      <c r="P9" s="6">
        <v>0</v>
      </c>
      <c r="Q9" s="9">
        <f t="shared" si="2"/>
        <v>0</v>
      </c>
      <c r="R9" s="5"/>
    </row>
    <row r="10" spans="1:18" outlineLevel="2">
      <c r="A10" s="5" t="s">
        <v>23</v>
      </c>
      <c r="B10" s="5" t="s">
        <v>18</v>
      </c>
      <c r="C10" s="5" t="s">
        <v>60</v>
      </c>
      <c r="D10" s="10" t="s">
        <v>17</v>
      </c>
      <c r="E10" s="6">
        <v>85097</v>
      </c>
      <c r="F10" s="6">
        <v>0</v>
      </c>
      <c r="G10" s="6">
        <v>85097</v>
      </c>
      <c r="H10" s="6">
        <v>85097</v>
      </c>
      <c r="I10" s="7">
        <f t="shared" si="3"/>
        <v>0</v>
      </c>
      <c r="J10" s="6">
        <v>0</v>
      </c>
      <c r="K10" s="6">
        <f t="shared" si="4"/>
        <v>85097</v>
      </c>
      <c r="L10" s="6">
        <v>0</v>
      </c>
      <c r="M10" s="9">
        <f t="shared" si="0"/>
        <v>0</v>
      </c>
      <c r="N10" s="6">
        <v>0</v>
      </c>
      <c r="O10" s="9">
        <f t="shared" si="1"/>
        <v>0</v>
      </c>
      <c r="P10" s="6">
        <v>0</v>
      </c>
      <c r="Q10" s="9">
        <f t="shared" si="2"/>
        <v>0</v>
      </c>
      <c r="R10" s="5"/>
    </row>
    <row r="11" spans="1:18" outlineLevel="1">
      <c r="A11" s="5"/>
      <c r="B11" s="11" t="s">
        <v>65</v>
      </c>
      <c r="C11" s="5"/>
      <c r="D11" s="5"/>
      <c r="E11" s="6">
        <f>SUBTOTAL(9,E5:E10)</f>
        <v>3157106</v>
      </c>
      <c r="F11" s="6">
        <f>SUBTOTAL(9,F5:F10)</f>
        <v>0</v>
      </c>
      <c r="G11" s="6">
        <f>SUBTOTAL(9,G5:G10)</f>
        <v>3157106</v>
      </c>
      <c r="H11" s="6">
        <f>SUBTOTAL(9,H5:H10)</f>
        <v>2632216</v>
      </c>
      <c r="I11" s="7">
        <f t="shared" si="3"/>
        <v>524890</v>
      </c>
      <c r="J11" s="6">
        <f>SUBTOTAL(9,J5:J10)</f>
        <v>0</v>
      </c>
      <c r="K11" s="6">
        <f t="shared" si="4"/>
        <v>2632216</v>
      </c>
      <c r="L11" s="6">
        <f>SUBTOTAL(9,L5:L10)</f>
        <v>0</v>
      </c>
      <c r="M11" s="9">
        <f t="shared" si="0"/>
        <v>0</v>
      </c>
      <c r="N11" s="6">
        <f>SUBTOTAL(9,N5:N10)</f>
        <v>0</v>
      </c>
      <c r="O11" s="9">
        <f t="shared" si="1"/>
        <v>0</v>
      </c>
      <c r="P11" s="6">
        <f>SUBTOTAL(9,P5:P10)</f>
        <v>0</v>
      </c>
      <c r="Q11" s="9">
        <f t="shared" si="2"/>
        <v>0</v>
      </c>
      <c r="R11" s="12">
        <f>+N11/G11</f>
        <v>0</v>
      </c>
    </row>
    <row r="12" spans="1:18" outlineLevel="2">
      <c r="A12" s="5" t="s">
        <v>24</v>
      </c>
      <c r="B12" s="5" t="s">
        <v>56</v>
      </c>
      <c r="C12" s="5" t="s">
        <v>51</v>
      </c>
      <c r="D12" s="10" t="s">
        <v>25</v>
      </c>
      <c r="E12" s="6">
        <v>0</v>
      </c>
      <c r="F12" s="6">
        <v>786294</v>
      </c>
      <c r="G12" s="6">
        <v>786294</v>
      </c>
      <c r="H12" s="6">
        <v>786293.62</v>
      </c>
      <c r="I12" s="7">
        <f t="shared" si="3"/>
        <v>0.38000000000465661</v>
      </c>
      <c r="J12" s="6">
        <v>0</v>
      </c>
      <c r="K12" s="6">
        <f t="shared" si="4"/>
        <v>786293.62</v>
      </c>
      <c r="L12" s="6">
        <v>0</v>
      </c>
      <c r="M12" s="9">
        <f t="shared" si="0"/>
        <v>0</v>
      </c>
      <c r="N12" s="6">
        <v>0</v>
      </c>
      <c r="O12" s="9">
        <f t="shared" si="1"/>
        <v>0</v>
      </c>
      <c r="P12" s="6">
        <v>0</v>
      </c>
      <c r="Q12" s="9">
        <f t="shared" si="2"/>
        <v>0</v>
      </c>
      <c r="R12" s="5"/>
    </row>
    <row r="13" spans="1:18" outlineLevel="2">
      <c r="A13" s="5" t="s">
        <v>23</v>
      </c>
      <c r="B13" s="5" t="s">
        <v>56</v>
      </c>
      <c r="C13" s="5" t="s">
        <v>60</v>
      </c>
      <c r="D13" s="10" t="s">
        <v>26</v>
      </c>
      <c r="E13" s="6">
        <v>0</v>
      </c>
      <c r="F13" s="6">
        <v>39486</v>
      </c>
      <c r="G13" s="6">
        <v>39486</v>
      </c>
      <c r="H13" s="6">
        <v>39485.75</v>
      </c>
      <c r="I13" s="7">
        <f t="shared" si="3"/>
        <v>0.25</v>
      </c>
      <c r="J13" s="6">
        <v>39485.75</v>
      </c>
      <c r="K13" s="6">
        <f t="shared" si="4"/>
        <v>0</v>
      </c>
      <c r="L13" s="6">
        <v>39485.75</v>
      </c>
      <c r="M13" s="9">
        <f t="shared" si="0"/>
        <v>0</v>
      </c>
      <c r="N13" s="6">
        <v>0</v>
      </c>
      <c r="O13" s="9">
        <f t="shared" si="1"/>
        <v>39485.75</v>
      </c>
      <c r="P13" s="6">
        <v>0</v>
      </c>
      <c r="Q13" s="9">
        <f t="shared" si="2"/>
        <v>0</v>
      </c>
      <c r="R13" s="5"/>
    </row>
    <row r="14" spans="1:18" outlineLevel="1">
      <c r="A14" s="5"/>
      <c r="B14" s="11" t="s">
        <v>66</v>
      </c>
      <c r="C14" s="5"/>
      <c r="D14" s="5"/>
      <c r="E14" s="6">
        <f>SUBTOTAL(9,E12:E13)</f>
        <v>0</v>
      </c>
      <c r="F14" s="6">
        <f>SUBTOTAL(9,F12:F13)</f>
        <v>825780</v>
      </c>
      <c r="G14" s="6">
        <f>SUBTOTAL(9,G12:G13)</f>
        <v>825780</v>
      </c>
      <c r="H14" s="6">
        <f>SUBTOTAL(9,H12:H13)</f>
        <v>825779.37</v>
      </c>
      <c r="I14" s="7">
        <f t="shared" si="3"/>
        <v>0.63000000000465661</v>
      </c>
      <c r="J14" s="6">
        <f>SUBTOTAL(9,J12:J13)</f>
        <v>39485.75</v>
      </c>
      <c r="K14" s="6">
        <f t="shared" si="4"/>
        <v>786293.62</v>
      </c>
      <c r="L14" s="6">
        <f>SUBTOTAL(9,L12:L13)</f>
        <v>39485.75</v>
      </c>
      <c r="M14" s="9">
        <f t="shared" si="0"/>
        <v>0</v>
      </c>
      <c r="N14" s="6">
        <f>SUBTOTAL(9,N12:N13)</f>
        <v>0</v>
      </c>
      <c r="O14" s="9">
        <f t="shared" si="1"/>
        <v>39485.75</v>
      </c>
      <c r="P14" s="6">
        <f>SUBTOTAL(9,P12:P13)</f>
        <v>0</v>
      </c>
      <c r="Q14" s="9">
        <f t="shared" si="2"/>
        <v>0</v>
      </c>
      <c r="R14" s="12">
        <f>+N14/G14</f>
        <v>0</v>
      </c>
    </row>
    <row r="15" spans="1:18" outlineLevel="2">
      <c r="A15" s="5" t="s">
        <v>19</v>
      </c>
      <c r="B15" s="5" t="s">
        <v>57</v>
      </c>
      <c r="C15" s="5" t="s">
        <v>52</v>
      </c>
      <c r="D15" s="10" t="s">
        <v>27</v>
      </c>
      <c r="E15" s="6">
        <v>0</v>
      </c>
      <c r="F15" s="6">
        <v>150000</v>
      </c>
      <c r="G15" s="6">
        <v>150000</v>
      </c>
      <c r="H15" s="6">
        <v>130645.82</v>
      </c>
      <c r="I15" s="7">
        <f t="shared" si="3"/>
        <v>19354.179999999993</v>
      </c>
      <c r="J15" s="6">
        <v>130645.82</v>
      </c>
      <c r="K15" s="6">
        <f t="shared" si="4"/>
        <v>0</v>
      </c>
      <c r="L15" s="6">
        <v>130645.82</v>
      </c>
      <c r="M15" s="9">
        <f t="shared" si="0"/>
        <v>0</v>
      </c>
      <c r="N15" s="6">
        <v>130645.82</v>
      </c>
      <c r="O15" s="9">
        <f t="shared" si="1"/>
        <v>0</v>
      </c>
      <c r="P15" s="6">
        <v>130645.82</v>
      </c>
      <c r="Q15" s="9">
        <f t="shared" si="2"/>
        <v>0</v>
      </c>
      <c r="R15" s="5"/>
    </row>
    <row r="16" spans="1:18" outlineLevel="2">
      <c r="A16" s="5" t="s">
        <v>20</v>
      </c>
      <c r="B16" s="5" t="s">
        <v>57</v>
      </c>
      <c r="C16" s="5" t="s">
        <v>53</v>
      </c>
      <c r="D16" s="10" t="s">
        <v>28</v>
      </c>
      <c r="E16" s="6">
        <v>0</v>
      </c>
      <c r="F16" s="6">
        <v>150000</v>
      </c>
      <c r="G16" s="6">
        <v>150000</v>
      </c>
      <c r="H16" s="6">
        <v>93632.46</v>
      </c>
      <c r="I16" s="7">
        <f t="shared" si="3"/>
        <v>56367.539999999994</v>
      </c>
      <c r="J16" s="6">
        <v>93632.46</v>
      </c>
      <c r="K16" s="6">
        <f t="shared" si="4"/>
        <v>0</v>
      </c>
      <c r="L16" s="6">
        <v>93632.46</v>
      </c>
      <c r="M16" s="9">
        <f t="shared" si="0"/>
        <v>0</v>
      </c>
      <c r="N16" s="6">
        <v>93632.46</v>
      </c>
      <c r="O16" s="9">
        <f t="shared" si="1"/>
        <v>0</v>
      </c>
      <c r="P16" s="6">
        <v>93632.46</v>
      </c>
      <c r="Q16" s="9">
        <f t="shared" si="2"/>
        <v>0</v>
      </c>
      <c r="R16" s="5"/>
    </row>
    <row r="17" spans="1:18" outlineLevel="2">
      <c r="A17" s="5" t="s">
        <v>16</v>
      </c>
      <c r="B17" s="5" t="s">
        <v>57</v>
      </c>
      <c r="C17" s="5" t="s">
        <v>51</v>
      </c>
      <c r="D17" s="10" t="s">
        <v>29</v>
      </c>
      <c r="E17" s="6">
        <v>0</v>
      </c>
      <c r="F17" s="6">
        <v>1083263</v>
      </c>
      <c r="G17" s="6">
        <v>1083263</v>
      </c>
      <c r="H17" s="6">
        <v>1083263</v>
      </c>
      <c r="I17" s="7">
        <f t="shared" si="3"/>
        <v>0</v>
      </c>
      <c r="J17" s="6">
        <v>892602.52</v>
      </c>
      <c r="K17" s="6">
        <f t="shared" si="4"/>
        <v>190660.47999999998</v>
      </c>
      <c r="L17" s="6">
        <v>892602.52</v>
      </c>
      <c r="M17" s="9">
        <f t="shared" si="0"/>
        <v>0</v>
      </c>
      <c r="N17" s="6">
        <v>892602.52</v>
      </c>
      <c r="O17" s="9">
        <f t="shared" si="1"/>
        <v>0</v>
      </c>
      <c r="P17" s="6">
        <v>892602.52</v>
      </c>
      <c r="Q17" s="9">
        <f t="shared" si="2"/>
        <v>0</v>
      </c>
      <c r="R17" s="5"/>
    </row>
    <row r="18" spans="1:18" outlineLevel="2">
      <c r="A18" s="5" t="s">
        <v>23</v>
      </c>
      <c r="B18" s="5" t="s">
        <v>57</v>
      </c>
      <c r="C18" s="5" t="s">
        <v>60</v>
      </c>
      <c r="D18" s="10" t="s">
        <v>30</v>
      </c>
      <c r="E18" s="6">
        <v>0</v>
      </c>
      <c r="F18" s="6">
        <v>70068</v>
      </c>
      <c r="G18" s="6">
        <v>70068</v>
      </c>
      <c r="H18" s="6">
        <v>70068</v>
      </c>
      <c r="I18" s="7">
        <f t="shared" si="3"/>
        <v>0</v>
      </c>
      <c r="J18" s="6">
        <v>22427.78</v>
      </c>
      <c r="K18" s="6">
        <f t="shared" si="4"/>
        <v>47640.22</v>
      </c>
      <c r="L18" s="6">
        <v>41347.51</v>
      </c>
      <c r="M18" s="9">
        <f t="shared" si="0"/>
        <v>-18919.730000000003</v>
      </c>
      <c r="N18" s="6">
        <v>41347.51</v>
      </c>
      <c r="O18" s="9">
        <f t="shared" si="1"/>
        <v>0</v>
      </c>
      <c r="P18" s="6">
        <v>41347.51</v>
      </c>
      <c r="Q18" s="9">
        <f t="shared" si="2"/>
        <v>0</v>
      </c>
      <c r="R18" s="5"/>
    </row>
    <row r="19" spans="1:18" outlineLevel="1">
      <c r="A19" s="5"/>
      <c r="B19" s="11" t="s">
        <v>67</v>
      </c>
      <c r="C19" s="5"/>
      <c r="D19" s="5"/>
      <c r="E19" s="6">
        <f>SUBTOTAL(9,E15:E18)</f>
        <v>0</v>
      </c>
      <c r="F19" s="6">
        <f>SUBTOTAL(9,F15:F18)</f>
        <v>1453331</v>
      </c>
      <c r="G19" s="6">
        <f>SUBTOTAL(9,G15:G18)</f>
        <v>1453331</v>
      </c>
      <c r="H19" s="6">
        <f>SUBTOTAL(9,H15:H18)</f>
        <v>1377609.28</v>
      </c>
      <c r="I19" s="7">
        <f t="shared" si="3"/>
        <v>75721.719999999972</v>
      </c>
      <c r="J19" s="6">
        <f>SUBTOTAL(9,J15:J18)</f>
        <v>1139308.58</v>
      </c>
      <c r="K19" s="6">
        <f t="shared" si="4"/>
        <v>238300.69999999995</v>
      </c>
      <c r="L19" s="6">
        <f>SUBTOTAL(9,L15:L18)</f>
        <v>1158228.31</v>
      </c>
      <c r="M19" s="9">
        <f t="shared" si="0"/>
        <v>-18919.729999999981</v>
      </c>
      <c r="N19" s="6">
        <f>SUBTOTAL(9,N15:N18)</f>
        <v>1158228.31</v>
      </c>
      <c r="O19" s="9">
        <f t="shared" si="1"/>
        <v>0</v>
      </c>
      <c r="P19" s="6">
        <f>SUBTOTAL(9,P15:P18)</f>
        <v>1158228.31</v>
      </c>
      <c r="Q19" s="9">
        <f t="shared" si="2"/>
        <v>0</v>
      </c>
      <c r="R19" s="12">
        <f>+N19/G19</f>
        <v>0.79694736436503455</v>
      </c>
    </row>
    <row r="20" spans="1:18" outlineLevel="2">
      <c r="A20" s="5" t="s">
        <v>23</v>
      </c>
      <c r="B20" s="5" t="s">
        <v>32</v>
      </c>
      <c r="C20" s="5" t="s">
        <v>58</v>
      </c>
      <c r="D20" s="10" t="s">
        <v>31</v>
      </c>
      <c r="E20" s="6">
        <v>0</v>
      </c>
      <c r="F20" s="6">
        <v>191953</v>
      </c>
      <c r="G20" s="6">
        <v>191953</v>
      </c>
      <c r="H20" s="6">
        <v>35000</v>
      </c>
      <c r="I20" s="7">
        <f t="shared" si="3"/>
        <v>156953</v>
      </c>
      <c r="J20" s="6">
        <v>35000</v>
      </c>
      <c r="K20" s="6">
        <f t="shared" si="4"/>
        <v>0</v>
      </c>
      <c r="L20" s="6">
        <v>52251.3</v>
      </c>
      <c r="M20" s="9">
        <f t="shared" si="0"/>
        <v>-17251.300000000003</v>
      </c>
      <c r="N20" s="6">
        <v>52251.3</v>
      </c>
      <c r="O20" s="9">
        <f t="shared" si="1"/>
        <v>0</v>
      </c>
      <c r="P20" s="6">
        <v>52251.3</v>
      </c>
      <c r="Q20" s="9">
        <f t="shared" si="2"/>
        <v>0</v>
      </c>
      <c r="R20" s="5"/>
    </row>
    <row r="21" spans="1:18" outlineLevel="1">
      <c r="A21" s="5"/>
      <c r="B21" s="11" t="s">
        <v>68</v>
      </c>
      <c r="C21" s="5"/>
      <c r="D21" s="5"/>
      <c r="E21" s="6">
        <f>SUBTOTAL(9,E20:E20)</f>
        <v>0</v>
      </c>
      <c r="F21" s="6">
        <f>SUBTOTAL(9,F20:F20)</f>
        <v>191953</v>
      </c>
      <c r="G21" s="6">
        <f>SUBTOTAL(9,G20:G20)</f>
        <v>191953</v>
      </c>
      <c r="H21" s="6">
        <f>SUBTOTAL(9,H20:H20)</f>
        <v>35000</v>
      </c>
      <c r="I21" s="7">
        <f t="shared" si="3"/>
        <v>156953</v>
      </c>
      <c r="J21" s="6">
        <f>SUBTOTAL(9,J20:J20)</f>
        <v>35000</v>
      </c>
      <c r="K21" s="6">
        <f t="shared" si="4"/>
        <v>0</v>
      </c>
      <c r="L21" s="6">
        <f>SUBTOTAL(9,L20:L20)</f>
        <v>52251.3</v>
      </c>
      <c r="M21" s="9">
        <f t="shared" si="0"/>
        <v>-17251.300000000003</v>
      </c>
      <c r="N21" s="6">
        <f>SUBTOTAL(9,N20:N20)</f>
        <v>52251.3</v>
      </c>
      <c r="O21" s="9">
        <f t="shared" si="1"/>
        <v>0</v>
      </c>
      <c r="P21" s="6">
        <f>SUBTOTAL(9,P20:P20)</f>
        <v>52251.3</v>
      </c>
      <c r="Q21" s="9">
        <f t="shared" si="2"/>
        <v>0</v>
      </c>
      <c r="R21" s="12">
        <f>+N21/G21</f>
        <v>0.27220882195120683</v>
      </c>
    </row>
    <row r="22" spans="1:18" outlineLevel="2">
      <c r="A22" s="5" t="s">
        <v>19</v>
      </c>
      <c r="B22" s="5" t="s">
        <v>59</v>
      </c>
      <c r="C22" s="5" t="s">
        <v>52</v>
      </c>
      <c r="D22" s="10" t="s">
        <v>33</v>
      </c>
      <c r="E22" s="6">
        <v>0</v>
      </c>
      <c r="F22" s="6">
        <v>827496</v>
      </c>
      <c r="G22" s="6">
        <v>827496</v>
      </c>
      <c r="H22" s="6">
        <v>827495</v>
      </c>
      <c r="I22" s="7">
        <f t="shared" si="3"/>
        <v>1</v>
      </c>
      <c r="J22" s="6">
        <v>758946.7</v>
      </c>
      <c r="K22" s="6">
        <f t="shared" si="4"/>
        <v>68548.300000000047</v>
      </c>
      <c r="L22" s="6">
        <v>758946.7</v>
      </c>
      <c r="M22" s="9">
        <f t="shared" si="0"/>
        <v>0</v>
      </c>
      <c r="N22" s="6">
        <v>0</v>
      </c>
      <c r="O22" s="9">
        <f t="shared" si="1"/>
        <v>758946.7</v>
      </c>
      <c r="P22" s="6">
        <v>0</v>
      </c>
      <c r="Q22" s="9">
        <f t="shared" si="2"/>
        <v>0</v>
      </c>
      <c r="R22" s="5"/>
    </row>
    <row r="23" spans="1:18" outlineLevel="2">
      <c r="A23" s="5" t="s">
        <v>20</v>
      </c>
      <c r="B23" s="5" t="s">
        <v>59</v>
      </c>
      <c r="C23" s="5" t="s">
        <v>53</v>
      </c>
      <c r="D23" s="10" t="s">
        <v>33</v>
      </c>
      <c r="E23" s="6">
        <v>0</v>
      </c>
      <c r="F23" s="6">
        <v>150000</v>
      </c>
      <c r="G23" s="6">
        <v>150000</v>
      </c>
      <c r="H23" s="6">
        <v>0</v>
      </c>
      <c r="I23" s="7">
        <f t="shared" si="3"/>
        <v>150000</v>
      </c>
      <c r="J23" s="6">
        <v>0</v>
      </c>
      <c r="K23" s="6">
        <f t="shared" si="4"/>
        <v>0</v>
      </c>
      <c r="L23" s="6">
        <v>0</v>
      </c>
      <c r="M23" s="9">
        <f t="shared" si="0"/>
        <v>0</v>
      </c>
      <c r="N23" s="6">
        <v>0</v>
      </c>
      <c r="O23" s="9">
        <f t="shared" si="1"/>
        <v>0</v>
      </c>
      <c r="P23" s="6">
        <v>0</v>
      </c>
      <c r="Q23" s="9">
        <f t="shared" si="2"/>
        <v>0</v>
      </c>
      <c r="R23" s="5"/>
    </row>
    <row r="24" spans="1:18" outlineLevel="1">
      <c r="A24" s="5"/>
      <c r="B24" s="11" t="s">
        <v>69</v>
      </c>
      <c r="C24" s="5"/>
      <c r="D24" s="5"/>
      <c r="E24" s="6">
        <f>SUBTOTAL(9,E22:E23)</f>
        <v>0</v>
      </c>
      <c r="F24" s="6">
        <f>SUBTOTAL(9,F22:F23)</f>
        <v>977496</v>
      </c>
      <c r="G24" s="6">
        <f>SUBTOTAL(9,G22:G23)</f>
        <v>977496</v>
      </c>
      <c r="H24" s="6">
        <f>SUBTOTAL(9,H22:H23)</f>
        <v>827495</v>
      </c>
      <c r="I24" s="7">
        <f t="shared" si="3"/>
        <v>150001</v>
      </c>
      <c r="J24" s="6">
        <f>SUBTOTAL(9,J22:J23)</f>
        <v>758946.7</v>
      </c>
      <c r="K24" s="6">
        <f t="shared" si="4"/>
        <v>68548.300000000047</v>
      </c>
      <c r="L24" s="6">
        <f>SUBTOTAL(9,L22:L23)</f>
        <v>758946.7</v>
      </c>
      <c r="M24" s="9">
        <f t="shared" si="0"/>
        <v>0</v>
      </c>
      <c r="N24" s="6">
        <f>SUBTOTAL(9,N22:N23)</f>
        <v>0</v>
      </c>
      <c r="O24" s="9">
        <f t="shared" si="1"/>
        <v>758946.7</v>
      </c>
      <c r="P24" s="6">
        <f>SUBTOTAL(9,P22:P23)</f>
        <v>0</v>
      </c>
      <c r="Q24" s="9">
        <f t="shared" si="2"/>
        <v>0</v>
      </c>
      <c r="R24" s="12">
        <f>+N24/G24</f>
        <v>0</v>
      </c>
    </row>
    <row r="25" spans="1:18" outlineLevel="2">
      <c r="A25" s="5" t="s">
        <v>34</v>
      </c>
      <c r="B25" s="5" t="s">
        <v>36</v>
      </c>
      <c r="C25" s="5" t="s">
        <v>51</v>
      </c>
      <c r="D25" s="10" t="s">
        <v>35</v>
      </c>
      <c r="E25" s="6">
        <v>894789</v>
      </c>
      <c r="F25" s="6">
        <v>-20255</v>
      </c>
      <c r="G25" s="6">
        <v>874534</v>
      </c>
      <c r="H25" s="6">
        <v>0</v>
      </c>
      <c r="I25" s="7">
        <f t="shared" si="3"/>
        <v>874534</v>
      </c>
      <c r="J25" s="6">
        <v>0</v>
      </c>
      <c r="K25" s="6">
        <f t="shared" si="4"/>
        <v>0</v>
      </c>
      <c r="L25" s="6">
        <v>0</v>
      </c>
      <c r="M25" s="9">
        <f t="shared" si="0"/>
        <v>0</v>
      </c>
      <c r="N25" s="6">
        <v>0</v>
      </c>
      <c r="O25" s="9">
        <f t="shared" si="1"/>
        <v>0</v>
      </c>
      <c r="P25" s="6">
        <v>0</v>
      </c>
      <c r="Q25" s="9">
        <f t="shared" si="2"/>
        <v>0</v>
      </c>
      <c r="R25" s="5"/>
    </row>
    <row r="26" spans="1:18" outlineLevel="2">
      <c r="A26" s="5" t="s">
        <v>22</v>
      </c>
      <c r="B26" s="5" t="s">
        <v>36</v>
      </c>
      <c r="C26" s="5" t="s">
        <v>55</v>
      </c>
      <c r="D26" s="10" t="s">
        <v>35</v>
      </c>
      <c r="E26" s="6">
        <v>43745</v>
      </c>
      <c r="F26" s="6">
        <v>20255</v>
      </c>
      <c r="G26" s="6">
        <v>64000</v>
      </c>
      <c r="H26" s="6">
        <v>64000</v>
      </c>
      <c r="I26" s="7">
        <f t="shared" si="3"/>
        <v>0</v>
      </c>
      <c r="J26" s="6">
        <v>32000</v>
      </c>
      <c r="K26" s="6">
        <f t="shared" si="4"/>
        <v>32000</v>
      </c>
      <c r="L26" s="6">
        <v>32000</v>
      </c>
      <c r="M26" s="9">
        <f t="shared" si="0"/>
        <v>0</v>
      </c>
      <c r="N26" s="6">
        <v>32000</v>
      </c>
      <c r="O26" s="9">
        <f t="shared" si="1"/>
        <v>0</v>
      </c>
      <c r="P26" s="6">
        <v>32000</v>
      </c>
      <c r="Q26" s="9">
        <f t="shared" si="2"/>
        <v>0</v>
      </c>
      <c r="R26" s="5"/>
    </row>
    <row r="27" spans="1:18" outlineLevel="2">
      <c r="A27" s="5" t="s">
        <v>23</v>
      </c>
      <c r="B27" s="5" t="s">
        <v>36</v>
      </c>
      <c r="C27" s="5" t="s">
        <v>60</v>
      </c>
      <c r="D27" s="10" t="s">
        <v>35</v>
      </c>
      <c r="E27" s="6">
        <v>32745</v>
      </c>
      <c r="F27" s="6">
        <v>0</v>
      </c>
      <c r="G27" s="6">
        <v>32745</v>
      </c>
      <c r="H27" s="6">
        <v>0</v>
      </c>
      <c r="I27" s="7">
        <f t="shared" si="3"/>
        <v>32745</v>
      </c>
      <c r="J27" s="6">
        <v>0</v>
      </c>
      <c r="K27" s="6">
        <f t="shared" si="4"/>
        <v>0</v>
      </c>
      <c r="L27" s="6">
        <v>0</v>
      </c>
      <c r="M27" s="9">
        <f t="shared" si="0"/>
        <v>0</v>
      </c>
      <c r="N27" s="6">
        <v>0</v>
      </c>
      <c r="O27" s="9">
        <f t="shared" si="1"/>
        <v>0</v>
      </c>
      <c r="P27" s="6">
        <v>0</v>
      </c>
      <c r="Q27" s="9">
        <f t="shared" si="2"/>
        <v>0</v>
      </c>
      <c r="R27" s="5"/>
    </row>
    <row r="28" spans="1:18" outlineLevel="1">
      <c r="A28" s="5"/>
      <c r="B28" s="11" t="s">
        <v>70</v>
      </c>
      <c r="C28" s="5"/>
      <c r="D28" s="5"/>
      <c r="E28" s="6">
        <f>SUBTOTAL(9,E25:E27)</f>
        <v>971279</v>
      </c>
      <c r="F28" s="6">
        <f>SUBTOTAL(9,F25:F27)</f>
        <v>0</v>
      </c>
      <c r="G28" s="6">
        <f>SUBTOTAL(9,G25:G27)</f>
        <v>971279</v>
      </c>
      <c r="H28" s="6">
        <f>SUBTOTAL(9,H25:H27)</f>
        <v>64000</v>
      </c>
      <c r="I28" s="7">
        <f t="shared" si="3"/>
        <v>907279</v>
      </c>
      <c r="J28" s="6">
        <f>SUBTOTAL(9,J25:J27)</f>
        <v>32000</v>
      </c>
      <c r="K28" s="6">
        <f t="shared" si="4"/>
        <v>32000</v>
      </c>
      <c r="L28" s="6">
        <f>SUBTOTAL(9,L25:L27)</f>
        <v>32000</v>
      </c>
      <c r="M28" s="9">
        <f t="shared" si="0"/>
        <v>0</v>
      </c>
      <c r="N28" s="6">
        <f>SUBTOTAL(9,N25:N27)</f>
        <v>32000</v>
      </c>
      <c r="O28" s="9">
        <f t="shared" si="1"/>
        <v>0</v>
      </c>
      <c r="P28" s="6">
        <f>SUBTOTAL(9,P25:P27)</f>
        <v>32000</v>
      </c>
      <c r="Q28" s="9">
        <f t="shared" si="2"/>
        <v>0</v>
      </c>
      <c r="R28" s="12">
        <f>+N28/G28</f>
        <v>3.2946249223961395E-2</v>
      </c>
    </row>
    <row r="29" spans="1:18" outlineLevel="2">
      <c r="A29" s="5" t="s">
        <v>19</v>
      </c>
      <c r="B29" s="5" t="s">
        <v>82</v>
      </c>
      <c r="C29" s="5" t="s">
        <v>52</v>
      </c>
      <c r="D29" s="10" t="s">
        <v>37</v>
      </c>
      <c r="E29" s="6">
        <v>0</v>
      </c>
      <c r="F29" s="6">
        <v>9310848</v>
      </c>
      <c r="G29" s="6">
        <v>9310848</v>
      </c>
      <c r="H29" s="6">
        <v>9310848</v>
      </c>
      <c r="I29" s="7">
        <f t="shared" si="3"/>
        <v>0</v>
      </c>
      <c r="J29" s="6">
        <v>0</v>
      </c>
      <c r="K29" s="6">
        <f t="shared" si="4"/>
        <v>9310848</v>
      </c>
      <c r="L29" s="6">
        <v>0</v>
      </c>
      <c r="M29" s="9">
        <f t="shared" si="0"/>
        <v>0</v>
      </c>
      <c r="N29" s="6">
        <v>0</v>
      </c>
      <c r="O29" s="9">
        <f t="shared" si="1"/>
        <v>0</v>
      </c>
      <c r="P29" s="6">
        <v>0</v>
      </c>
      <c r="Q29" s="9">
        <f t="shared" si="2"/>
        <v>0</v>
      </c>
      <c r="R29" s="5"/>
    </row>
    <row r="30" spans="1:18" outlineLevel="2">
      <c r="A30" s="5" t="s">
        <v>20</v>
      </c>
      <c r="B30" s="5" t="s">
        <v>82</v>
      </c>
      <c r="C30" s="5" t="s">
        <v>53</v>
      </c>
      <c r="D30" s="10" t="s">
        <v>37</v>
      </c>
      <c r="E30" s="6">
        <v>0</v>
      </c>
      <c r="F30" s="6">
        <v>88914</v>
      </c>
      <c r="G30" s="6">
        <v>88914</v>
      </c>
      <c r="H30" s="6">
        <v>88914</v>
      </c>
      <c r="I30" s="7">
        <f t="shared" si="3"/>
        <v>0</v>
      </c>
      <c r="J30" s="6">
        <v>0</v>
      </c>
      <c r="K30" s="6">
        <f t="shared" si="4"/>
        <v>88914</v>
      </c>
      <c r="L30" s="6">
        <v>0</v>
      </c>
      <c r="M30" s="9">
        <f t="shared" si="0"/>
        <v>0</v>
      </c>
      <c r="N30" s="6">
        <v>0</v>
      </c>
      <c r="O30" s="9">
        <f t="shared" si="1"/>
        <v>0</v>
      </c>
      <c r="P30" s="6">
        <v>0</v>
      </c>
      <c r="Q30" s="9">
        <f t="shared" si="2"/>
        <v>0</v>
      </c>
      <c r="R30" s="5"/>
    </row>
    <row r="31" spans="1:18" outlineLevel="1">
      <c r="A31" s="5"/>
      <c r="B31" s="11" t="s">
        <v>71</v>
      </c>
      <c r="C31" s="5"/>
      <c r="D31" s="5"/>
      <c r="E31" s="6">
        <f>SUBTOTAL(9,E29:E30)</f>
        <v>0</v>
      </c>
      <c r="F31" s="6">
        <f>SUBTOTAL(9,F29:F30)</f>
        <v>9399762</v>
      </c>
      <c r="G31" s="6">
        <f>SUBTOTAL(9,G29:G30)</f>
        <v>9399762</v>
      </c>
      <c r="H31" s="6">
        <f>SUBTOTAL(9,H29:H30)</f>
        <v>9399762</v>
      </c>
      <c r="I31" s="7">
        <f t="shared" si="3"/>
        <v>0</v>
      </c>
      <c r="J31" s="6">
        <f>SUBTOTAL(9,J29:J30)</f>
        <v>0</v>
      </c>
      <c r="K31" s="6">
        <f t="shared" si="4"/>
        <v>9399762</v>
      </c>
      <c r="L31" s="6">
        <f>SUBTOTAL(9,L29:L30)</f>
        <v>0</v>
      </c>
      <c r="M31" s="9">
        <f t="shared" si="0"/>
        <v>0</v>
      </c>
      <c r="N31" s="6">
        <f>SUBTOTAL(9,N29:N30)</f>
        <v>0</v>
      </c>
      <c r="O31" s="9">
        <f t="shared" si="1"/>
        <v>0</v>
      </c>
      <c r="P31" s="6">
        <f>SUBTOTAL(9,P29:P30)</f>
        <v>0</v>
      </c>
      <c r="Q31" s="9">
        <f t="shared" si="2"/>
        <v>0</v>
      </c>
      <c r="R31" s="12">
        <f>+N31/G31</f>
        <v>0</v>
      </c>
    </row>
    <row r="32" spans="1:18" outlineLevel="2">
      <c r="A32" s="5" t="s">
        <v>22</v>
      </c>
      <c r="B32" s="5" t="s">
        <v>82</v>
      </c>
      <c r="C32" s="5" t="s">
        <v>55</v>
      </c>
      <c r="D32" s="10" t="s">
        <v>38</v>
      </c>
      <c r="E32" s="6">
        <v>0</v>
      </c>
      <c r="F32" s="6">
        <v>48380</v>
      </c>
      <c r="G32" s="6">
        <v>48380</v>
      </c>
      <c r="H32" s="6">
        <v>48380</v>
      </c>
      <c r="I32" s="7">
        <f t="shared" si="3"/>
        <v>0</v>
      </c>
      <c r="J32" s="6">
        <v>0</v>
      </c>
      <c r="K32" s="6">
        <f t="shared" si="4"/>
        <v>48380</v>
      </c>
      <c r="L32" s="6">
        <v>0</v>
      </c>
      <c r="M32" s="9">
        <f t="shared" si="0"/>
        <v>0</v>
      </c>
      <c r="N32" s="6">
        <v>0</v>
      </c>
      <c r="O32" s="9">
        <f t="shared" si="1"/>
        <v>0</v>
      </c>
      <c r="P32" s="6">
        <v>0</v>
      </c>
      <c r="Q32" s="9">
        <f t="shared" si="2"/>
        <v>0</v>
      </c>
      <c r="R32" s="5"/>
    </row>
    <row r="33" spans="1:18" outlineLevel="1">
      <c r="A33" s="5"/>
      <c r="B33" s="11" t="s">
        <v>72</v>
      </c>
      <c r="C33" s="5"/>
      <c r="D33" s="5"/>
      <c r="E33" s="6">
        <f>SUBTOTAL(9,E32:E32)</f>
        <v>0</v>
      </c>
      <c r="F33" s="6">
        <f>SUBTOTAL(9,F32:F32)</f>
        <v>48380</v>
      </c>
      <c r="G33" s="6">
        <f>SUBTOTAL(9,G32:G32)</f>
        <v>48380</v>
      </c>
      <c r="H33" s="6">
        <f>SUBTOTAL(9,H32:H32)</f>
        <v>48380</v>
      </c>
      <c r="I33" s="7">
        <f t="shared" si="3"/>
        <v>0</v>
      </c>
      <c r="J33" s="6">
        <f>SUBTOTAL(9,J32:J32)</f>
        <v>0</v>
      </c>
      <c r="K33" s="6">
        <f t="shared" si="4"/>
        <v>48380</v>
      </c>
      <c r="L33" s="6">
        <f>SUBTOTAL(9,L32:L32)</f>
        <v>0</v>
      </c>
      <c r="M33" s="9">
        <f t="shared" si="0"/>
        <v>0</v>
      </c>
      <c r="N33" s="6">
        <f>SUBTOTAL(9,N32:N32)</f>
        <v>0</v>
      </c>
      <c r="O33" s="9">
        <f t="shared" si="1"/>
        <v>0</v>
      </c>
      <c r="P33" s="6">
        <f>SUBTOTAL(9,P32:P32)</f>
        <v>0</v>
      </c>
      <c r="Q33" s="9">
        <f t="shared" si="2"/>
        <v>0</v>
      </c>
      <c r="R33" s="12">
        <f>+N33/G33</f>
        <v>0</v>
      </c>
    </row>
    <row r="34" spans="1:18" outlineLevel="2">
      <c r="A34" s="5" t="s">
        <v>16</v>
      </c>
      <c r="B34" s="5" t="s">
        <v>82</v>
      </c>
      <c r="C34" s="5" t="s">
        <v>51</v>
      </c>
      <c r="D34" s="10" t="s">
        <v>39</v>
      </c>
      <c r="E34" s="6">
        <v>0</v>
      </c>
      <c r="F34" s="6">
        <v>175334</v>
      </c>
      <c r="G34" s="6">
        <v>175334</v>
      </c>
      <c r="H34" s="6">
        <v>175334</v>
      </c>
      <c r="I34" s="7">
        <f t="shared" si="3"/>
        <v>0</v>
      </c>
      <c r="J34" s="6">
        <v>0</v>
      </c>
      <c r="K34" s="6">
        <f t="shared" si="4"/>
        <v>175334</v>
      </c>
      <c r="L34" s="6">
        <v>0</v>
      </c>
      <c r="M34" s="9">
        <f t="shared" si="0"/>
        <v>0</v>
      </c>
      <c r="N34" s="6">
        <v>0</v>
      </c>
      <c r="O34" s="9">
        <f t="shared" si="1"/>
        <v>0</v>
      </c>
      <c r="P34" s="6">
        <v>0</v>
      </c>
      <c r="Q34" s="9">
        <f t="shared" si="2"/>
        <v>0</v>
      </c>
      <c r="R34" s="5"/>
    </row>
    <row r="35" spans="1:18" outlineLevel="1">
      <c r="A35" s="5"/>
      <c r="B35" s="11" t="s">
        <v>73</v>
      </c>
      <c r="C35" s="5"/>
      <c r="D35" s="5"/>
      <c r="E35" s="6">
        <f>SUBTOTAL(9,E34:E34)</f>
        <v>0</v>
      </c>
      <c r="F35" s="6">
        <f>SUBTOTAL(9,F34:F34)</f>
        <v>175334</v>
      </c>
      <c r="G35" s="6">
        <f>SUBTOTAL(9,G34:G34)</f>
        <v>175334</v>
      </c>
      <c r="H35" s="6">
        <f>SUBTOTAL(9,H34:H34)</f>
        <v>175334</v>
      </c>
      <c r="I35" s="7">
        <f t="shared" si="3"/>
        <v>0</v>
      </c>
      <c r="J35" s="6">
        <f>SUBTOTAL(9,J34:J34)</f>
        <v>0</v>
      </c>
      <c r="K35" s="6">
        <f t="shared" si="4"/>
        <v>175334</v>
      </c>
      <c r="L35" s="6">
        <f>SUBTOTAL(9,L34:L34)</f>
        <v>0</v>
      </c>
      <c r="M35" s="9">
        <f t="shared" si="0"/>
        <v>0</v>
      </c>
      <c r="N35" s="6">
        <f>SUBTOTAL(9,N34:N34)</f>
        <v>0</v>
      </c>
      <c r="O35" s="9">
        <f t="shared" si="1"/>
        <v>0</v>
      </c>
      <c r="P35" s="6">
        <f>SUBTOTAL(9,P34:P34)</f>
        <v>0</v>
      </c>
      <c r="Q35" s="9">
        <f t="shared" si="2"/>
        <v>0</v>
      </c>
      <c r="R35" s="12">
        <f>+N35/G35</f>
        <v>0</v>
      </c>
    </row>
    <row r="36" spans="1:18" outlineLevel="2">
      <c r="A36" s="5" t="s">
        <v>23</v>
      </c>
      <c r="B36" s="5" t="s">
        <v>82</v>
      </c>
      <c r="C36" s="5" t="s">
        <v>60</v>
      </c>
      <c r="D36" s="10" t="s">
        <v>40</v>
      </c>
      <c r="E36" s="6">
        <v>0</v>
      </c>
      <c r="F36" s="6">
        <v>97528</v>
      </c>
      <c r="G36" s="6">
        <v>97528</v>
      </c>
      <c r="H36" s="6">
        <v>97528</v>
      </c>
      <c r="I36" s="7">
        <f t="shared" si="3"/>
        <v>0</v>
      </c>
      <c r="J36" s="6">
        <v>0</v>
      </c>
      <c r="K36" s="6">
        <f t="shared" si="4"/>
        <v>97528</v>
      </c>
      <c r="L36" s="6">
        <v>0</v>
      </c>
      <c r="M36" s="9">
        <f t="shared" si="0"/>
        <v>0</v>
      </c>
      <c r="N36" s="6">
        <v>0</v>
      </c>
      <c r="O36" s="9">
        <f t="shared" si="1"/>
        <v>0</v>
      </c>
      <c r="P36" s="6">
        <v>0</v>
      </c>
      <c r="Q36" s="9">
        <f t="shared" si="2"/>
        <v>0</v>
      </c>
      <c r="R36" s="5"/>
    </row>
    <row r="37" spans="1:18" outlineLevel="1">
      <c r="A37" s="5"/>
      <c r="B37" s="11" t="s">
        <v>74</v>
      </c>
      <c r="C37" s="5"/>
      <c r="D37" s="5"/>
      <c r="E37" s="6">
        <f>SUBTOTAL(9,E36:E36)</f>
        <v>0</v>
      </c>
      <c r="F37" s="6">
        <f>SUBTOTAL(9,F36:F36)</f>
        <v>97528</v>
      </c>
      <c r="G37" s="6">
        <f>SUBTOTAL(9,G36:G36)</f>
        <v>97528</v>
      </c>
      <c r="H37" s="6">
        <f>SUBTOTAL(9,H36:H36)</f>
        <v>97528</v>
      </c>
      <c r="I37" s="7">
        <f t="shared" si="3"/>
        <v>0</v>
      </c>
      <c r="J37" s="6">
        <f>SUBTOTAL(9,J36:J36)</f>
        <v>0</v>
      </c>
      <c r="K37" s="6">
        <f t="shared" si="4"/>
        <v>97528</v>
      </c>
      <c r="L37" s="6">
        <f>SUBTOTAL(9,L36:L36)</f>
        <v>0</v>
      </c>
      <c r="M37" s="9">
        <f t="shared" si="0"/>
        <v>0</v>
      </c>
      <c r="N37" s="6">
        <f>SUBTOTAL(9,N36:N36)</f>
        <v>0</v>
      </c>
      <c r="O37" s="9">
        <f t="shared" si="1"/>
        <v>0</v>
      </c>
      <c r="P37" s="6">
        <f>SUBTOTAL(9,P36:P36)</f>
        <v>0</v>
      </c>
      <c r="Q37" s="9">
        <f t="shared" si="2"/>
        <v>0</v>
      </c>
      <c r="R37" s="12">
        <f>+N37/G37</f>
        <v>0</v>
      </c>
    </row>
    <row r="38" spans="1:18" outlineLevel="2">
      <c r="A38" s="5" t="s">
        <v>16</v>
      </c>
      <c r="B38" s="5" t="s">
        <v>61</v>
      </c>
      <c r="C38" s="5" t="s">
        <v>51</v>
      </c>
      <c r="D38" s="10" t="s">
        <v>41</v>
      </c>
      <c r="E38" s="6">
        <v>0</v>
      </c>
      <c r="F38" s="6">
        <v>2275997</v>
      </c>
      <c r="G38" s="6">
        <v>2275997</v>
      </c>
      <c r="H38" s="6">
        <v>1177583.04</v>
      </c>
      <c r="I38" s="7">
        <f t="shared" si="3"/>
        <v>1098413.96</v>
      </c>
      <c r="J38" s="6">
        <v>1088062.8600000001</v>
      </c>
      <c r="K38" s="6">
        <f t="shared" si="4"/>
        <v>89520.179999999935</v>
      </c>
      <c r="L38" s="6">
        <v>1088062.8600000001</v>
      </c>
      <c r="M38" s="9">
        <f t="shared" si="0"/>
        <v>0</v>
      </c>
      <c r="N38" s="6">
        <v>1088062.8600000001</v>
      </c>
      <c r="O38" s="9">
        <f t="shared" si="1"/>
        <v>0</v>
      </c>
      <c r="P38" s="6">
        <v>1045865.86</v>
      </c>
      <c r="Q38" s="9">
        <f t="shared" si="2"/>
        <v>42197.000000000116</v>
      </c>
      <c r="R38" s="5"/>
    </row>
    <row r="39" spans="1:18" outlineLevel="2">
      <c r="A39" s="5" t="s">
        <v>23</v>
      </c>
      <c r="B39" s="5" t="s">
        <v>61</v>
      </c>
      <c r="C39" s="5" t="s">
        <v>60</v>
      </c>
      <c r="D39" s="10" t="s">
        <v>42</v>
      </c>
      <c r="E39" s="6">
        <v>0</v>
      </c>
      <c r="F39" s="6">
        <v>103616</v>
      </c>
      <c r="G39" s="6">
        <v>103616</v>
      </c>
      <c r="H39" s="6">
        <v>103616</v>
      </c>
      <c r="I39" s="7">
        <f t="shared" si="3"/>
        <v>0</v>
      </c>
      <c r="J39" s="6">
        <v>25747.3</v>
      </c>
      <c r="K39" s="6">
        <f t="shared" si="4"/>
        <v>77868.7</v>
      </c>
      <c r="L39" s="6">
        <v>36816.230000000003</v>
      </c>
      <c r="M39" s="9">
        <f t="shared" si="0"/>
        <v>-11068.930000000004</v>
      </c>
      <c r="N39" s="6">
        <v>36816.230000000003</v>
      </c>
      <c r="O39" s="9">
        <f t="shared" si="1"/>
        <v>0</v>
      </c>
      <c r="P39" s="6">
        <v>36816.230000000003</v>
      </c>
      <c r="Q39" s="9">
        <f t="shared" si="2"/>
        <v>0</v>
      </c>
      <c r="R39" s="5"/>
    </row>
    <row r="40" spans="1:18" outlineLevel="1">
      <c r="A40" s="5"/>
      <c r="B40" s="11" t="s">
        <v>75</v>
      </c>
      <c r="C40" s="5"/>
      <c r="D40" s="5"/>
      <c r="E40" s="6">
        <f>SUBTOTAL(9,E38:E39)</f>
        <v>0</v>
      </c>
      <c r="F40" s="6">
        <f>SUBTOTAL(9,F38:F39)</f>
        <v>2379613</v>
      </c>
      <c r="G40" s="6">
        <f>SUBTOTAL(9,G38:G39)</f>
        <v>2379613</v>
      </c>
      <c r="H40" s="6">
        <f>SUBTOTAL(9,H38:H39)</f>
        <v>1281199.04</v>
      </c>
      <c r="I40" s="7">
        <f t="shared" si="3"/>
        <v>1098413.96</v>
      </c>
      <c r="J40" s="6">
        <f>SUBTOTAL(9,J38:J39)</f>
        <v>1113810.1600000001</v>
      </c>
      <c r="K40" s="6">
        <f t="shared" si="4"/>
        <v>167388.87999999989</v>
      </c>
      <c r="L40" s="6">
        <f>SUBTOTAL(9,L38:L39)</f>
        <v>1124879.0900000001</v>
      </c>
      <c r="M40" s="9">
        <f t="shared" si="0"/>
        <v>-11068.929999999935</v>
      </c>
      <c r="N40" s="6">
        <f>SUBTOTAL(9,N38:N39)</f>
        <v>1124879.0900000001</v>
      </c>
      <c r="O40" s="9">
        <f t="shared" si="1"/>
        <v>0</v>
      </c>
      <c r="P40" s="6">
        <f>SUBTOTAL(9,P38:P39)</f>
        <v>1082682.0900000001</v>
      </c>
      <c r="Q40" s="9">
        <f t="shared" si="2"/>
        <v>42197</v>
      </c>
      <c r="R40" s="12">
        <f>+N40/G40</f>
        <v>0.47271513897427864</v>
      </c>
    </row>
    <row r="41" spans="1:18" outlineLevel="2">
      <c r="A41" s="5" t="s">
        <v>16</v>
      </c>
      <c r="B41" s="5" t="s">
        <v>44</v>
      </c>
      <c r="C41" s="5" t="s">
        <v>62</v>
      </c>
      <c r="D41" s="10" t="s">
        <v>43</v>
      </c>
      <c r="E41" s="6">
        <v>0</v>
      </c>
      <c r="F41" s="6">
        <v>19539</v>
      </c>
      <c r="G41" s="6">
        <v>19539</v>
      </c>
      <c r="H41" s="6">
        <v>19538.41</v>
      </c>
      <c r="I41" s="7">
        <f t="shared" si="3"/>
        <v>0.59000000000014552</v>
      </c>
      <c r="J41" s="6">
        <v>19538.41</v>
      </c>
      <c r="K41" s="6">
        <f t="shared" si="4"/>
        <v>0</v>
      </c>
      <c r="L41" s="6">
        <v>19538.41</v>
      </c>
      <c r="M41" s="9">
        <f t="shared" si="0"/>
        <v>0</v>
      </c>
      <c r="N41" s="6">
        <v>19538.41</v>
      </c>
      <c r="O41" s="9">
        <f t="shared" si="1"/>
        <v>0</v>
      </c>
      <c r="P41" s="6">
        <v>19538.41</v>
      </c>
      <c r="Q41" s="9">
        <f t="shared" si="2"/>
        <v>0</v>
      </c>
      <c r="R41" s="5"/>
    </row>
    <row r="42" spans="1:18" outlineLevel="1">
      <c r="A42" s="5"/>
      <c r="B42" s="11" t="s">
        <v>76</v>
      </c>
      <c r="C42" s="5"/>
      <c r="D42" s="5"/>
      <c r="E42" s="6">
        <f>SUBTOTAL(9,E41:E41)</f>
        <v>0</v>
      </c>
      <c r="F42" s="6">
        <f>SUBTOTAL(9,F41:F41)</f>
        <v>19539</v>
      </c>
      <c r="G42" s="6">
        <f>SUBTOTAL(9,G41:G41)</f>
        <v>19539</v>
      </c>
      <c r="H42" s="6">
        <f>SUBTOTAL(9,H41:H41)</f>
        <v>19538.41</v>
      </c>
      <c r="I42" s="7">
        <f t="shared" si="3"/>
        <v>0.59000000000014552</v>
      </c>
      <c r="J42" s="6">
        <f>SUBTOTAL(9,J41:J41)</f>
        <v>19538.41</v>
      </c>
      <c r="K42" s="6">
        <f t="shared" si="4"/>
        <v>0</v>
      </c>
      <c r="L42" s="6">
        <f>SUBTOTAL(9,L41:L41)</f>
        <v>19538.41</v>
      </c>
      <c r="M42" s="9">
        <f t="shared" si="0"/>
        <v>0</v>
      </c>
      <c r="N42" s="6">
        <f>SUBTOTAL(9,N41:N41)</f>
        <v>19538.41</v>
      </c>
      <c r="O42" s="9">
        <f t="shared" si="1"/>
        <v>0</v>
      </c>
      <c r="P42" s="6">
        <f>SUBTOTAL(9,P41:P41)</f>
        <v>19538.41</v>
      </c>
      <c r="Q42" s="9">
        <f t="shared" si="2"/>
        <v>0</v>
      </c>
      <c r="R42" s="12">
        <f>+N42/G42</f>
        <v>0.99996980398178004</v>
      </c>
    </row>
    <row r="43" spans="1:18" outlineLevel="2">
      <c r="A43" s="5" t="s">
        <v>19</v>
      </c>
      <c r="B43" s="5" t="s">
        <v>63</v>
      </c>
      <c r="C43" s="5" t="s">
        <v>52</v>
      </c>
      <c r="D43" s="10" t="s">
        <v>45</v>
      </c>
      <c r="E43" s="6">
        <v>0</v>
      </c>
      <c r="F43" s="6">
        <v>1757686</v>
      </c>
      <c r="G43" s="6">
        <v>1757686</v>
      </c>
      <c r="H43" s="6">
        <v>1757685.16</v>
      </c>
      <c r="I43" s="7">
        <f t="shared" si="3"/>
        <v>0.84000000008381903</v>
      </c>
      <c r="J43" s="6">
        <v>0</v>
      </c>
      <c r="K43" s="6">
        <f t="shared" si="4"/>
        <v>1757685.16</v>
      </c>
      <c r="L43" s="6">
        <v>0</v>
      </c>
      <c r="M43" s="9">
        <f t="shared" si="0"/>
        <v>0</v>
      </c>
      <c r="N43" s="6">
        <v>0</v>
      </c>
      <c r="O43" s="9">
        <f t="shared" si="1"/>
        <v>0</v>
      </c>
      <c r="P43" s="6">
        <v>0</v>
      </c>
      <c r="Q43" s="9">
        <f t="shared" si="2"/>
        <v>0</v>
      </c>
      <c r="R43" s="5"/>
    </row>
    <row r="44" spans="1:18" outlineLevel="2">
      <c r="A44" s="5" t="s">
        <v>20</v>
      </c>
      <c r="B44" s="5" t="s">
        <v>63</v>
      </c>
      <c r="C44" s="5" t="s">
        <v>53</v>
      </c>
      <c r="D44" s="10" t="s">
        <v>45</v>
      </c>
      <c r="E44" s="6">
        <v>0</v>
      </c>
      <c r="F44" s="6">
        <v>79580</v>
      </c>
      <c r="G44" s="6">
        <v>79580</v>
      </c>
      <c r="H44" s="6">
        <v>79580</v>
      </c>
      <c r="I44" s="7">
        <f t="shared" si="3"/>
        <v>0</v>
      </c>
      <c r="J44" s="6">
        <v>79580</v>
      </c>
      <c r="K44" s="6">
        <f t="shared" si="4"/>
        <v>0</v>
      </c>
      <c r="L44" s="6">
        <v>79580</v>
      </c>
      <c r="M44" s="9">
        <f t="shared" si="0"/>
        <v>0</v>
      </c>
      <c r="N44" s="6">
        <v>79580</v>
      </c>
      <c r="O44" s="9">
        <f t="shared" si="1"/>
        <v>0</v>
      </c>
      <c r="P44" s="6">
        <v>79580</v>
      </c>
      <c r="Q44" s="9">
        <f t="shared" si="2"/>
        <v>0</v>
      </c>
      <c r="R44" s="5"/>
    </row>
    <row r="45" spans="1:18" outlineLevel="2">
      <c r="A45" s="5" t="s">
        <v>16</v>
      </c>
      <c r="B45" s="5" t="s">
        <v>63</v>
      </c>
      <c r="C45" s="5" t="s">
        <v>51</v>
      </c>
      <c r="D45" s="10" t="s">
        <v>46</v>
      </c>
      <c r="E45" s="6">
        <v>0</v>
      </c>
      <c r="F45" s="6">
        <v>431065</v>
      </c>
      <c r="G45" s="6">
        <v>431065</v>
      </c>
      <c r="H45" s="6">
        <v>431064.55</v>
      </c>
      <c r="I45" s="7">
        <f t="shared" si="3"/>
        <v>0.45000000001164153</v>
      </c>
      <c r="J45" s="6">
        <v>0</v>
      </c>
      <c r="K45" s="6">
        <f t="shared" si="4"/>
        <v>431064.55</v>
      </c>
      <c r="L45" s="6">
        <v>0</v>
      </c>
      <c r="M45" s="9">
        <f t="shared" si="0"/>
        <v>0</v>
      </c>
      <c r="N45" s="6">
        <v>0</v>
      </c>
      <c r="O45" s="9">
        <f t="shared" si="1"/>
        <v>0</v>
      </c>
      <c r="P45" s="6">
        <v>0</v>
      </c>
      <c r="Q45" s="9">
        <f t="shared" si="2"/>
        <v>0</v>
      </c>
      <c r="R45" s="5"/>
    </row>
    <row r="46" spans="1:18" outlineLevel="2">
      <c r="A46" s="5" t="s">
        <v>23</v>
      </c>
      <c r="B46" s="5" t="s">
        <v>63</v>
      </c>
      <c r="C46" s="5" t="s">
        <v>60</v>
      </c>
      <c r="D46" s="10" t="s">
        <v>46</v>
      </c>
      <c r="E46" s="6">
        <v>0</v>
      </c>
      <c r="F46" s="6">
        <v>32000</v>
      </c>
      <c r="G46" s="6">
        <v>32000</v>
      </c>
      <c r="H46" s="6">
        <v>31999.35</v>
      </c>
      <c r="I46" s="7">
        <f t="shared" si="3"/>
        <v>0.65000000000145519</v>
      </c>
      <c r="J46" s="6">
        <v>31999.35</v>
      </c>
      <c r="K46" s="6">
        <f t="shared" si="4"/>
        <v>0</v>
      </c>
      <c r="L46" s="6">
        <v>31999.35</v>
      </c>
      <c r="M46" s="9">
        <f t="shared" si="0"/>
        <v>0</v>
      </c>
      <c r="N46" s="6">
        <v>31999.35</v>
      </c>
      <c r="O46" s="9">
        <f t="shared" si="1"/>
        <v>0</v>
      </c>
      <c r="P46" s="6">
        <v>31999.35</v>
      </c>
      <c r="Q46" s="9">
        <f t="shared" si="2"/>
        <v>0</v>
      </c>
      <c r="R46" s="5"/>
    </row>
    <row r="47" spans="1:18" outlineLevel="1">
      <c r="A47" s="5"/>
      <c r="B47" s="11" t="s">
        <v>77</v>
      </c>
      <c r="C47" s="5"/>
      <c r="D47" s="5"/>
      <c r="E47" s="6">
        <f>SUBTOTAL(9,E43:E46)</f>
        <v>0</v>
      </c>
      <c r="F47" s="6">
        <f>SUBTOTAL(9,F43:F46)</f>
        <v>2300331</v>
      </c>
      <c r="G47" s="6">
        <f>SUBTOTAL(9,G43:G46)</f>
        <v>2300331</v>
      </c>
      <c r="H47" s="6">
        <f>SUBTOTAL(9,H43:H46)</f>
        <v>2300329.06</v>
      </c>
      <c r="I47" s="7">
        <f t="shared" si="3"/>
        <v>1.9399999999441206</v>
      </c>
      <c r="J47" s="6">
        <f>SUBTOTAL(9,J43:J46)</f>
        <v>111579.35</v>
      </c>
      <c r="K47" s="6">
        <f t="shared" si="4"/>
        <v>2188749.71</v>
      </c>
      <c r="L47" s="6">
        <f>SUBTOTAL(9,L43:L46)</f>
        <v>111579.35</v>
      </c>
      <c r="M47" s="9">
        <f t="shared" si="0"/>
        <v>0</v>
      </c>
      <c r="N47" s="6">
        <f>SUBTOTAL(9,N43:N46)</f>
        <v>111579.35</v>
      </c>
      <c r="O47" s="9">
        <f t="shared" si="1"/>
        <v>0</v>
      </c>
      <c r="P47" s="6">
        <f>SUBTOTAL(9,P43:P46)</f>
        <v>111579.35</v>
      </c>
      <c r="Q47" s="9">
        <f t="shared" si="2"/>
        <v>0</v>
      </c>
      <c r="R47" s="12">
        <f>+N47/G47</f>
        <v>4.8505780255102424E-2</v>
      </c>
    </row>
    <row r="48" spans="1:18" outlineLevel="2">
      <c r="A48" s="5" t="s">
        <v>22</v>
      </c>
      <c r="B48" s="5" t="s">
        <v>64</v>
      </c>
      <c r="C48" s="5" t="s">
        <v>55</v>
      </c>
      <c r="D48" s="10" t="s">
        <v>47</v>
      </c>
      <c r="E48" s="6">
        <v>0</v>
      </c>
      <c r="F48" s="6">
        <v>292782</v>
      </c>
      <c r="G48" s="6">
        <v>292782</v>
      </c>
      <c r="H48" s="6">
        <v>142782</v>
      </c>
      <c r="I48" s="7">
        <f t="shared" si="3"/>
        <v>150000</v>
      </c>
      <c r="J48" s="6">
        <v>0</v>
      </c>
      <c r="K48" s="6">
        <f t="shared" si="4"/>
        <v>142782</v>
      </c>
      <c r="L48" s="6">
        <v>0</v>
      </c>
      <c r="M48" s="9">
        <f t="shared" si="0"/>
        <v>0</v>
      </c>
      <c r="N48" s="6">
        <v>0</v>
      </c>
      <c r="O48" s="9">
        <f t="shared" si="1"/>
        <v>0</v>
      </c>
      <c r="P48" s="6">
        <v>0</v>
      </c>
      <c r="Q48" s="9">
        <f t="shared" si="2"/>
        <v>0</v>
      </c>
      <c r="R48" s="5"/>
    </row>
    <row r="49" spans="1:18" outlineLevel="1">
      <c r="A49" s="5"/>
      <c r="B49" s="11" t="s">
        <v>78</v>
      </c>
      <c r="C49" s="5"/>
      <c r="D49" s="5"/>
      <c r="E49" s="6">
        <f>SUBTOTAL(9,E48:E48)</f>
        <v>0</v>
      </c>
      <c r="F49" s="6">
        <f>SUBTOTAL(9,F48:F48)</f>
        <v>292782</v>
      </c>
      <c r="G49" s="6">
        <f>SUBTOTAL(9,G48:G48)</f>
        <v>292782</v>
      </c>
      <c r="H49" s="6">
        <f>SUBTOTAL(9,H48:H48)</f>
        <v>142782</v>
      </c>
      <c r="I49" s="7">
        <f t="shared" si="3"/>
        <v>150000</v>
      </c>
      <c r="J49" s="6">
        <f>SUBTOTAL(9,J48:J48)</f>
        <v>0</v>
      </c>
      <c r="K49" s="6">
        <f t="shared" si="4"/>
        <v>142782</v>
      </c>
      <c r="L49" s="6">
        <f>SUBTOTAL(9,L48:L48)</f>
        <v>0</v>
      </c>
      <c r="M49" s="9">
        <f t="shared" si="0"/>
        <v>0</v>
      </c>
      <c r="N49" s="6">
        <f>SUBTOTAL(9,N48:N48)</f>
        <v>0</v>
      </c>
      <c r="O49" s="9">
        <f t="shared" si="1"/>
        <v>0</v>
      </c>
      <c r="P49" s="6">
        <f>SUBTOTAL(9,P48:P48)</f>
        <v>0</v>
      </c>
      <c r="Q49" s="9">
        <f t="shared" si="2"/>
        <v>0</v>
      </c>
      <c r="R49" s="12">
        <f>+N49/G49</f>
        <v>0</v>
      </c>
    </row>
    <row r="50" spans="1:18" outlineLevel="2">
      <c r="A50" s="5" t="s">
        <v>16</v>
      </c>
      <c r="B50" s="5" t="s">
        <v>49</v>
      </c>
      <c r="C50" s="5" t="s">
        <v>51</v>
      </c>
      <c r="D50" s="10" t="s">
        <v>48</v>
      </c>
      <c r="E50" s="6">
        <v>259233</v>
      </c>
      <c r="F50" s="6">
        <v>0</v>
      </c>
      <c r="G50" s="6">
        <v>259233</v>
      </c>
      <c r="H50" s="6">
        <v>259233</v>
      </c>
      <c r="I50" s="7">
        <f t="shared" si="3"/>
        <v>0</v>
      </c>
      <c r="J50" s="6">
        <v>0</v>
      </c>
      <c r="K50" s="6">
        <f t="shared" si="4"/>
        <v>259233</v>
      </c>
      <c r="L50" s="6">
        <v>0</v>
      </c>
      <c r="M50" s="9">
        <f t="shared" si="0"/>
        <v>0</v>
      </c>
      <c r="N50" s="6">
        <v>0</v>
      </c>
      <c r="O50" s="9">
        <f t="shared" si="1"/>
        <v>0</v>
      </c>
      <c r="P50" s="6">
        <v>0</v>
      </c>
      <c r="Q50" s="9">
        <f t="shared" si="2"/>
        <v>0</v>
      </c>
      <c r="R50" s="5"/>
    </row>
    <row r="51" spans="1:18" outlineLevel="2">
      <c r="A51" s="5" t="s">
        <v>23</v>
      </c>
      <c r="B51" s="5" t="s">
        <v>49</v>
      </c>
      <c r="C51" s="5" t="s">
        <v>60</v>
      </c>
      <c r="D51" s="10" t="s">
        <v>48</v>
      </c>
      <c r="E51" s="6">
        <v>62796</v>
      </c>
      <c r="F51" s="6">
        <v>0</v>
      </c>
      <c r="G51" s="6">
        <v>62796</v>
      </c>
      <c r="H51" s="6">
        <v>62796</v>
      </c>
      <c r="I51" s="7">
        <f t="shared" si="3"/>
        <v>0</v>
      </c>
      <c r="J51" s="6">
        <v>0</v>
      </c>
      <c r="K51" s="6">
        <f t="shared" si="4"/>
        <v>62796</v>
      </c>
      <c r="L51" s="6">
        <v>0</v>
      </c>
      <c r="M51" s="9">
        <f t="shared" si="0"/>
        <v>0</v>
      </c>
      <c r="N51" s="6">
        <v>0</v>
      </c>
      <c r="O51" s="9">
        <f t="shared" si="1"/>
        <v>0</v>
      </c>
      <c r="P51" s="6">
        <v>0</v>
      </c>
      <c r="Q51" s="9">
        <f t="shared" si="2"/>
        <v>0</v>
      </c>
      <c r="R51" s="5"/>
    </row>
    <row r="52" spans="1:18" outlineLevel="1">
      <c r="A52" s="5"/>
      <c r="B52" s="11" t="s">
        <v>79</v>
      </c>
      <c r="C52" s="5"/>
      <c r="D52" s="5"/>
      <c r="E52" s="6">
        <f>SUBTOTAL(9,E50:E51)</f>
        <v>322029</v>
      </c>
      <c r="F52" s="6">
        <f>SUBTOTAL(9,F50:F51)</f>
        <v>0</v>
      </c>
      <c r="G52" s="6">
        <f>SUBTOTAL(9,G50:G51)</f>
        <v>322029</v>
      </c>
      <c r="H52" s="6">
        <f>SUBTOTAL(9,H50:H51)</f>
        <v>322029</v>
      </c>
      <c r="I52" s="7">
        <f t="shared" si="3"/>
        <v>0</v>
      </c>
      <c r="J52" s="6">
        <f>SUBTOTAL(9,J50:J51)</f>
        <v>0</v>
      </c>
      <c r="K52" s="6">
        <f t="shared" si="4"/>
        <v>322029</v>
      </c>
      <c r="L52" s="6">
        <f>SUBTOTAL(9,L50:L51)</f>
        <v>0</v>
      </c>
      <c r="M52" s="9">
        <f t="shared" si="0"/>
        <v>0</v>
      </c>
      <c r="N52" s="6">
        <f>SUBTOTAL(9,N50:N51)</f>
        <v>0</v>
      </c>
      <c r="O52" s="9">
        <f t="shared" si="1"/>
        <v>0</v>
      </c>
      <c r="P52" s="6">
        <f>SUBTOTAL(9,P50:P51)</f>
        <v>0</v>
      </c>
      <c r="Q52" s="9">
        <f t="shared" si="2"/>
        <v>0</v>
      </c>
      <c r="R52" s="12">
        <f>+N52/G52</f>
        <v>0</v>
      </c>
    </row>
    <row r="53" spans="1:18">
      <c r="A53" s="5"/>
      <c r="B53" s="11" t="s">
        <v>80</v>
      </c>
      <c r="C53" s="5"/>
      <c r="D53" s="5"/>
      <c r="E53" s="6">
        <f>SUBTOTAL(9,E5:E51)</f>
        <v>4450414</v>
      </c>
      <c r="F53" s="6">
        <f>SUBTOTAL(9,F5:F51)</f>
        <v>18161829</v>
      </c>
      <c r="G53" s="6">
        <f>SUBTOTAL(9,G5:G51)</f>
        <v>22612243</v>
      </c>
      <c r="H53" s="6">
        <f>SUBTOTAL(9,H5:H51)</f>
        <v>19548981.160000004</v>
      </c>
      <c r="I53" s="7">
        <f t="shared" si="3"/>
        <v>3063261.8399999961</v>
      </c>
      <c r="J53" s="6">
        <f>SUBTOTAL(9,J5:J51)</f>
        <v>3249668.95</v>
      </c>
      <c r="K53" s="6">
        <f t="shared" si="4"/>
        <v>16299312.210000005</v>
      </c>
      <c r="L53" s="6">
        <f>SUBTOTAL(9,L5:L51)</f>
        <v>3296908.91</v>
      </c>
      <c r="M53" s="9">
        <f t="shared" si="0"/>
        <v>-47239.959999999963</v>
      </c>
      <c r="N53" s="6">
        <f>SUBTOTAL(9,N5:N51)</f>
        <v>2498476.4600000004</v>
      </c>
      <c r="O53" s="9">
        <f t="shared" si="1"/>
        <v>798432.44999999972</v>
      </c>
      <c r="P53" s="6">
        <f>SUBTOTAL(9,P5:P51)</f>
        <v>2456279.4600000004</v>
      </c>
      <c r="Q53" s="9">
        <f t="shared" si="2"/>
        <v>42197</v>
      </c>
      <c r="R53" s="12">
        <f>+N53/G53</f>
        <v>0.11049219929221531</v>
      </c>
    </row>
    <row r="55" spans="1:18">
      <c r="R55" s="4"/>
    </row>
  </sheetData>
  <autoFilter ref="A4:Q52"/>
  <mergeCells count="1">
    <mergeCell ref="C2:L2"/>
  </mergeCells>
  <pageMargins left="0.19685039370078741" right="0.19685039370078741" top="0.39370078740157483" bottom="0.15748031496062992" header="0.31496062992125984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Planes de proyectos</dc:creator>
  <cp:lastModifiedBy>nalvaradoc</cp:lastModifiedBy>
  <cp:lastPrinted>2016-06-09T16:31:38Z</cp:lastPrinted>
  <dcterms:created xsi:type="dcterms:W3CDTF">2016-04-28T18:11:33Z</dcterms:created>
  <dcterms:modified xsi:type="dcterms:W3CDTF">2016-06-09T16:33:01Z</dcterms:modified>
</cp:coreProperties>
</file>