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0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38" i="1"/>
  <c r="J38" s="1"/>
  <c r="G38"/>
  <c r="H38" s="1"/>
  <c r="E38"/>
  <c r="K37"/>
  <c r="J37"/>
  <c r="J36"/>
  <c r="H36"/>
  <c r="K36" s="1"/>
  <c r="J35"/>
  <c r="H35"/>
  <c r="K35" s="1"/>
  <c r="K34"/>
  <c r="J34"/>
  <c r="H34"/>
  <c r="J33"/>
  <c r="K33" s="1"/>
  <c r="H33"/>
  <c r="J32"/>
  <c r="H32"/>
  <c r="K32" s="1"/>
  <c r="J31"/>
  <c r="H31"/>
  <c r="K31" s="1"/>
  <c r="K30"/>
  <c r="J30"/>
  <c r="H30"/>
  <c r="J29"/>
  <c r="K29" s="1"/>
  <c r="H29"/>
  <c r="J28"/>
  <c r="H28"/>
  <c r="K28" s="1"/>
  <c r="J27"/>
  <c r="H27"/>
  <c r="K27" s="1"/>
  <c r="K26"/>
  <c r="J26"/>
  <c r="H26"/>
  <c r="J25"/>
  <c r="K25" s="1"/>
  <c r="H25"/>
  <c r="J24"/>
  <c r="H24"/>
  <c r="K24" s="1"/>
  <c r="J23"/>
  <c r="H23"/>
  <c r="K23" s="1"/>
  <c r="K22"/>
  <c r="J22"/>
  <c r="H22"/>
  <c r="J21"/>
  <c r="E21"/>
  <c r="H21" s="1"/>
  <c r="K21" s="1"/>
  <c r="J20"/>
  <c r="K20" s="1"/>
  <c r="H20"/>
  <c r="J19"/>
  <c r="H19"/>
  <c r="K19" s="1"/>
  <c r="J18"/>
  <c r="H18"/>
  <c r="K18" s="1"/>
  <c r="K17"/>
  <c r="J17"/>
  <c r="H17"/>
  <c r="J16"/>
  <c r="K16" s="1"/>
  <c r="H16"/>
  <c r="J15"/>
  <c r="H15"/>
  <c r="K15" s="1"/>
  <c r="J14"/>
  <c r="H14"/>
  <c r="K14" s="1"/>
  <c r="K13"/>
  <c r="J13"/>
  <c r="H13"/>
  <c r="J12"/>
  <c r="K12" s="1"/>
  <c r="H12"/>
  <c r="J11"/>
  <c r="H11"/>
  <c r="K11" s="1"/>
  <c r="J10"/>
  <c r="H10"/>
  <c r="K10" s="1"/>
  <c r="K9"/>
  <c r="J9"/>
  <c r="H9"/>
  <c r="J8"/>
  <c r="K8" s="1"/>
  <c r="H8"/>
  <c r="J7"/>
  <c r="H7"/>
  <c r="K7" s="1"/>
  <c r="J6"/>
  <c r="H6"/>
  <c r="K6" s="1"/>
  <c r="K5"/>
  <c r="J5"/>
  <c r="H5"/>
  <c r="J4"/>
  <c r="K4" s="1"/>
  <c r="H4"/>
  <c r="J3"/>
  <c r="H3"/>
  <c r="K3" s="1"/>
  <c r="K38" l="1"/>
</calcChain>
</file>

<file path=xl/sharedStrings.xml><?xml version="1.0" encoding="utf-8"?>
<sst xmlns="http://schemas.openxmlformats.org/spreadsheetml/2006/main" count="181" uniqueCount="127">
  <si>
    <t>AVANCE DE EJECUCION DE PROYECTOS DE INVESTIGACION  - VICERRECTORADO DE INVESTIGACION</t>
  </si>
  <si>
    <t>ITEM</t>
  </si>
  <si>
    <t>NOMBRE DE PROYECTO DE INVESTIGACION</t>
  </si>
  <si>
    <t>DIRECTOR TITULAR</t>
  </si>
  <si>
    <t>AÑO</t>
  </si>
  <si>
    <t>PRESUPUESTO APROBADO</t>
  </si>
  <si>
    <t>RESOLUCIONES QUE APRUEBAN</t>
  </si>
  <si>
    <t>GASTOS EJECUTADOS 
31.12.14</t>
  </si>
  <si>
    <t>% DE EJECUCION TOTAL</t>
  </si>
  <si>
    <t>GASTOS EJECUTADOS 
15.10.15</t>
  </si>
  <si>
    <t>% DE EJECUCION TOTAL 2012-2015</t>
  </si>
  <si>
    <t>ESTADO ACTUAL</t>
  </si>
  <si>
    <t xml:space="preserve">INVESTIGACIONES PARA EL PLAN DE DESARROLLO DE LA MARICULTURA DE LA CONCHA DE ABANICO (ARGOPECTEN PURPURATUS) EN LA BAHÍA DE SECHURA –PIURA. </t>
  </si>
  <si>
    <t xml:space="preserve">DR. OSCAR VÁSQUEZ RAMOS </t>
  </si>
  <si>
    <t>N° 2196-R-2012</t>
  </si>
  <si>
    <t>EN EJECUCION</t>
  </si>
  <si>
    <t>BASES CIENTIFICAS Y TECNOLÓGICAS PARA EL DESARROLLO DE LA BIOTECNOLOGIA EN BIOPESTICIDAD, BIOPOLIMEROS Y CONTROL DE MALOS OLORES EN LA REGIÓN PIURA</t>
  </si>
  <si>
    <t xml:space="preserve">DRA. MARIA DOROTHY TORRES LEÓN </t>
  </si>
  <si>
    <t>N° 0466-R-2012</t>
  </si>
  <si>
    <t>INVESTIGACIÓN BIOTECNOLÓGICA DE SISTEMAS IN VITRO, AEROPÓNICO, CON 
ÉNFASIS EN PRODUCCIÓN DE TUBÉRCULOS SEMILLA DE PAPA PARA LA SIERRA PIURANA</t>
  </si>
  <si>
    <t xml:space="preserve">DR. ROBERTO MENDOZA RENDÓN </t>
  </si>
  <si>
    <t>N° 0467-R-2012</t>
  </si>
  <si>
    <t>SIN DISPONIBILIDAD PRESUPUESTAL</t>
  </si>
  <si>
    <t>ESTUDIO PARA LA CREACIÓN Y OPERACIÓN DE INFRAESTRUCTURA DE INVESTIGACIÓN ACUÍCOLA EN LA BAHÍA DE SECHURA FASE I OBTENCIÓN DE ÁREA DE MAR.</t>
  </si>
  <si>
    <t>DR. WILLIAM LEÓN VILLAVICENCIO</t>
  </si>
  <si>
    <t>N° 2231-R-2013</t>
  </si>
  <si>
    <t xml:space="preserve">CONTROL ETOLÓGICO DE LA MOSCA DERMATOBIA HOMINIS (TUPE) EN LA GANADERÍA BOVINA DEL DISTRITO DE SANTO DOMINGO </t>
  </si>
  <si>
    <t>HABACUC CELIS ANTICONA</t>
  </si>
  <si>
    <t>N° 0465-R-2012</t>
  </si>
  <si>
    <t>EPIDEMIOLOGIA Y ETIOLOGIA DE LA DIARREA INFANTIL EN LA COSTA Y SIERRA DE PIURA 2009 - 2010. PROPUESTA DE PREVENCIÓN Y TRATAMIENTO</t>
  </si>
  <si>
    <t xml:space="preserve">SEGUNDO MONTOYA CARVAJAL </t>
  </si>
  <si>
    <t>N° 0469-R-2012</t>
  </si>
  <si>
    <t xml:space="preserve">RESPUESTA DEL CULTIVO DE LIMÓN (CITRUS AURANTIFOLIA SWINGLE) BAJO  CONDICIONES DE ESTRÉS HÍDRICO EN EL VALLE CIENEGUILLO SUR </t>
  </si>
  <si>
    <t>MIGUEL GALECIO JULCA</t>
  </si>
  <si>
    <t>N° 0468-R-2012</t>
  </si>
  <si>
    <t>VALORACIÓN ECONÓMICA DEL RECURSO HÍDRICO DE LOS HUMEDALES DE SECHURA COMO GENERADOR DE LAS PRINCIPALES ACTIVIDADES ECONÓMICAS DE LA PROVINCIA</t>
  </si>
  <si>
    <t>ECO. LINA TORRES RUIZ</t>
  </si>
  <si>
    <t>N° 2166-R-2012</t>
  </si>
  <si>
    <t xml:space="preserve">ANÁLISIS DE LOS IMPACTOS AGROINDUSTRIALES, SOCIOECONÓMICOS A PARTIR DE LA INSTALACIÓN, MANEJO E INDUSTRIALIZACIÓN DE CULTIVOS NATIVOS ENERGÉTICOS EN LA REGIÓN PIURA: PIÑÓN (JATROPHA CURCAS) E HIGUERILLA (RICINUS COMUNIS).
</t>
  </si>
  <si>
    <t>DR. JOSE BAZÁN CORREA</t>
  </si>
  <si>
    <t>2012 - 1</t>
  </si>
  <si>
    <t>N° 2091-R-2012</t>
  </si>
  <si>
    <t>“DIAGNÓSTICO PRECOZ DE LA TBC. EN LOS ESTUDIANTES DE LA 
UNIVERSIDAD NACIONAL DE PIURA”. AÑOS 2012 – 2013</t>
  </si>
  <si>
    <t xml:space="preserve">DR. ARTURO SEMINARIO CRUZ
</t>
  </si>
  <si>
    <t>N° 2092-R-2012</t>
  </si>
  <si>
    <t>POR CONCLUIR</t>
  </si>
  <si>
    <t>CRECIMIENTO ECONÓMICO SOSTENIDO Y SUSTENTABLE: 
EXPORTACIONES DE RECURSOS NATURALES E INNOVACIONES TECNOLÓGICAS EN LA REGIÓN PIURA</t>
  </si>
  <si>
    <t>ING. CARMEN QUITO RODRIGUEZ</t>
  </si>
  <si>
    <t>Nº 2093-R-2012</t>
  </si>
  <si>
    <t>EVALUAR EL CONTENIDO DE ACRILAMIDA E 
HIDROXIMETILFURFURAL, POR EFECTO DE LA TEMPERATURA Y DEL TIEMPO DE EXPOSICIÓN TERMICA, COMO SUSTANCIAS CARCINOGENICAS, EN LA ALGARROBINA, PRODUCIDA EN LA PROVINCIA DE PIURA, CON FINES DE ESTANDARIZACIÓN EN UN PROCESO TECNIFICADO</t>
  </si>
  <si>
    <t>ING. ALFREDO LÁZARO LUDEÑA 
GUTIÉRREZ MSC.</t>
  </si>
  <si>
    <t>N° 2094-R-2012</t>
  </si>
  <si>
    <t>OCUPACIONES, RECURSOS HUMANOS Y FORMACIÓN PROFESIONAL EN LAS ACTIVIDADES ECONÓMICAS DINÁMICAS EN EL EMPLEO Y LA INNOVACIÓN EN LA REGIÓN PIURA</t>
  </si>
  <si>
    <t>ECO. OLGA OFELIA NIZAMA ESPINOZA</t>
  </si>
  <si>
    <t>N° 2095-R-2012</t>
  </si>
  <si>
    <t>MEJORAMIENTO  DE LA GERENCIA  EN EL AGRO  PIURANO PARA ELEVAR LA RENTABILIDAD Y COMPETITIVIDAD  AGRARIA  EN EL MARCO DEL CAMBIO CLIMÁTICO.</t>
  </si>
  <si>
    <t>DR.  WASHINGTON ZARUBÍN CALDERÓN 
CASTILLO</t>
  </si>
  <si>
    <t>Nº 2096-R-2012</t>
  </si>
  <si>
    <t>EVALUACIÓN DEL EFECTO COMBINATORIO DE FERTILIZACIÓN ORGÁNICO MINERAL EN EL CULTIVO DE CACAO ORGÁNICO EN EL DISTRITO DE CANCHAQUE – HUANCABAMBA – PIURA</t>
  </si>
  <si>
    <t xml:space="preserve">DR. DENNYS SILVA VALDIVIEZO   </t>
  </si>
  <si>
    <t>Nº 2097-R-2012</t>
  </si>
  <si>
    <t>EMPLEO Y EMPRENDEDURISMO JUVENIL: UNA PROPUESTA DE ENCUBADORA DE EMPRESAS PARA LA UNP -2012</t>
  </si>
  <si>
    <t>ECON. HILDA ALBURQUEQUE LABRIN</t>
  </si>
  <si>
    <t>Nº 2102-R-2012</t>
  </si>
  <si>
    <t>MANEJO INTEGRADO DE ENFERMEDADES FITOPATOGENAS EN EL CULTIVO DE CACAO ORGÁNICO, EN LA PROVINCIA DE MORROPÓN Y HUANCABAMBA</t>
  </si>
  <si>
    <t xml:space="preserve">ING. RENÉ AGUILAR ANCCOTA  </t>
  </si>
  <si>
    <t>Nº 2100-R-2012</t>
  </si>
  <si>
    <t>CONCLUIDO</t>
  </si>
  <si>
    <t>EFECTIVIDAD ANTIPARASITARIA CONTRA FASCIOLA HEPÁTICA EN OVIS ARIES Y PREVALENCIA DE LA DISTOMATOSIS HEPATICA OVINA Y HUMANA – NIÑOS EN EDUCACIÓN PRIMARIA – DE LA MESETA ANDINA DEL DISTRITO DE FRÍAS –AYABACA EN EL PERÍODO JUNIO 2012 – MAYO 2013</t>
  </si>
  <si>
    <t xml:space="preserve"> JUAN SANTIAGO SÁNCHEZ ACOSTA</t>
  </si>
  <si>
    <t>Nº 2099-R-2012</t>
  </si>
  <si>
    <t>ESTIÉRCOL DE CAPRINOS PARA LA PRODUCCIÓN DE ENERGÍA COMO ALTERNATIVA CONTRA LA DEFORESTACIÓN EN EL DISTRITO DE SUYO, AYABACA</t>
  </si>
  <si>
    <t>ING. JOSE ATTO MENDIVES</t>
  </si>
  <si>
    <t>Nº 2101-R-2012</t>
  </si>
  <si>
    <t>APLICACIÓN INTERDISCIPLINAR DE LA ARQUEOLOGÍA, LA EDUCACIÓN, LA PSICOLOGÍA Y LA ANTROPOLOGÍA AL DESARROLLO SOSTENIBLE DE LA SIERRA DE AYABACA (PIURA, PERÚ)</t>
  </si>
  <si>
    <t>DRA. YOJANI ABAD SULLÓN</t>
  </si>
  <si>
    <t>2012 - 2</t>
  </si>
  <si>
    <t>Nº 0053-CU-2013</t>
  </si>
  <si>
    <t>INDICADORES SOCIOECONÓMICOS Y AMBIENTALES DE LA DESERTIFICACIÓN Y SEQUÍA EN LA  REGIÓN PIURA</t>
  </si>
  <si>
    <t>DR. DUBERLI ANDRADE VÁSQUEZ</t>
  </si>
  <si>
    <t>Nº 0054-CU-2013</t>
  </si>
  <si>
    <t>PROYECTO PARALIZADO</t>
  </si>
  <si>
    <t xml:space="preserve">DIAGNÓSTICO SITUACIONAL DE LAS COMUNIDADES Y CALETAS  PESQUERAS ARTESANALES DE LA REGIÓN PIURA </t>
  </si>
  <si>
    <t>ING. CÉSAR AUGUSTO RAMOS CHUNGA</t>
  </si>
  <si>
    <t>Nº 0055-CU-2013</t>
  </si>
  <si>
    <t xml:space="preserve">ANÁLISIS DEL TRANSPORTE DE NITRÓGENO AL MEDIO AMBIENTE, A DIFERENTES VOLÚMENES PULMONARES Y MANIOBRAS RESPIRATORIAS; FORMACIÓN DEL VOLUMEN DE CIERRE CON LOS DIFERENTES GASES INSPIRADOS </t>
  </si>
  <si>
    <t>MG. RUBÉN EDUARDO TORRES CORREA</t>
  </si>
  <si>
    <t>Nº 0056-CU-2013</t>
  </si>
  <si>
    <t>IMPLEMENTACIÓN DE UN CENTRO DE INVESTIGACIÓN DE ENERGÍAS RENOVABLES (SOLAR -  EOLICA) EN LA UNIVERSIDAD NACIONAL DE PIURA</t>
  </si>
  <si>
    <t>DR. ANTENOR ALIAGA ZEGARRA</t>
  </si>
  <si>
    <t>Nº 0057-CU-2013</t>
  </si>
  <si>
    <t>DETERMINACIÓN DEL POTENCIAL DE ECODESARROLLO MEDIANTE EL INVENTARIO Y EVALUACIÓN DE LOS RECURSOS: AGUA- SUELO- PLANTA – ATMÓSFERA, MEDIANTE LA CAPACITACIÓN DE LOS AGRICULTORES,  PARA ATENUAR EL IMPACTO DEL CAMBIO CLIMÁTICO EN EL DISTRITO DE MONTERO- AYABACA 2012”</t>
  </si>
  <si>
    <t>DR. MARIANO CALERO  MERINO</t>
  </si>
  <si>
    <t>Nº 0064-CU-2013</t>
  </si>
  <si>
    <t>EVALUACIÓN DE LA EFICIENCIA TÉCNICA DE LAS ORGANIZACIONES DE SALUD A TRAVÉS DEL ANÁLISIS ENVOLVENTE DE DATOS – MICRO REDES DE LA SUB REGIÓN DE SALUD PIURA A UN NIVEL NO HOSPITALARIO. PERIODO: 2011-2012</t>
  </si>
  <si>
    <t xml:space="preserve">ECON. JUAN FRANCISCO SILVA JUÁREZ </t>
  </si>
  <si>
    <t>Nº 0059-CU-2013</t>
  </si>
  <si>
    <t>CARACTERIZACIÓN Y EVALUACIÓN DE LA CAPACIDAD ADSORBENTE DE CARBONES ACTIVADOS OBTENIDOS A PARTIR DE RESIDUOS AGROFORESTALES</t>
  </si>
  <si>
    <t>MSC. QUÍMICO JUAN FRANCISCO CRUZ 
GUTIÉRREZ</t>
  </si>
  <si>
    <t>Nº 0058-CU-2013</t>
  </si>
  <si>
    <t>DESARROLLO REGIONAL Y LA BRECHA DE INFRAESTRUCTURA EN EL DEPARTAMENTO DE PIURA 2004-2011</t>
  </si>
  <si>
    <t>ECON. HUMBERTO CORREA CÁNOVA</t>
  </si>
  <si>
    <t>Nº 0060-CU-2013</t>
  </si>
  <si>
    <t>ROL DE LOS GOBIERNOS LOCALES EN EL DESARROLLO ECONÓMICO LOCAL Y LOS PROCESOS DE INCLUSIÓN SOCIAL. CASO REGIÓN PIURA, PERÍODO 2001 – 2011</t>
  </si>
  <si>
    <t>ECON. ELÍAS CASTILLO CÓRDOVA</t>
  </si>
  <si>
    <t>Nº 0061-CU-2013</t>
  </si>
  <si>
    <t>RELACIÓN ENTRE HIPERCOLESTEROLEMIA  E HIPERFIBRINOGEMIA EN LA EVALUACIÓN DE RIESGO CARDIOVASCULAR EN ADULTOS MAYORES DE 70 AÑOS</t>
  </si>
  <si>
    <t>DR. HEYNE ESPINOZA NÚÑEZ</t>
  </si>
  <si>
    <t>Nº 0062-CU-2013</t>
  </si>
  <si>
    <t>UTILIZACIÓN DE MICROORGANISMOS EFICIENTES (ME), EN LA DESCOMPOSICIÓN DE LA TOTORA Y RESTOS VEGETALES, EN EL PROCESAMIENTO DE COMPOST, COMO ABONO ORGÁNICO</t>
  </si>
  <si>
    <t>ING°. JOSÉ ALBERTO IMÁN CHÁVEZ M. SC</t>
  </si>
  <si>
    <t>Nº 0063-CU-2013</t>
  </si>
  <si>
    <t>SITUACIÓN  EPIDEMIOLÓGICA DE LA DERMATOBIASIS BOVINA EN LA REGIÓN DE PIURA</t>
  </si>
  <si>
    <t>MED. VET. JOAQUÍN TANTALEÁN ODAR</t>
  </si>
  <si>
    <t>Nº 0065-CU-2013</t>
  </si>
  <si>
    <t>ADQUISICIÓN DE COMPETENCIAS PROFESIONALES DOCENTES DESDE UN CURRÍCULO CON ENFOQUE INCLUSIVO Y USO DE ENTORNOS VIRTUALES DE APRENDIZAJE PARA PIURA - PERÚ</t>
  </si>
  <si>
    <t>DRA.  LILLIAM ENRIQUETA  HIDALGO BENITES</t>
  </si>
  <si>
    <t>Nº 0066-CU-2013</t>
  </si>
  <si>
    <t>VALORACIÓN ECONÓMICA DEL POTENCIAL TURÍSTICO DEL PATRIMONIO ARQUEOLÓGICO Y NATURAL DEL DISTRITO DE AYABACA - PROVINCIA DE AYABACA – DEPARTAMENTO DE PIURA</t>
  </si>
  <si>
    <t xml:space="preserve">ECON. CARLOS SEVERO CÓRDOVA CALLE  </t>
  </si>
  <si>
    <t>Nº 0067-CU-2013</t>
  </si>
  <si>
    <t>BIODEGRADCION DE HIDROCARBUROS TOTALES DE PETROLEO EN EL HONGO PLEUROTUSP EN SUELOS ACIDOS</t>
  </si>
  <si>
    <t>ING. ABRAHAM MALDONADO</t>
  </si>
  <si>
    <t>2012-1</t>
  </si>
  <si>
    <t>Nº 2098-R-2012</t>
  </si>
  <si>
    <t>DIRECTOR TITULAR RENUNCIO AL PROYECTO DE INVESTIGACION</t>
  </si>
  <si>
    <t>TOTAL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</si>
</sst>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7.5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64" fontId="3" fillId="3" borderId="3" xfId="1" applyFont="1" applyFill="1" applyBorder="1" applyAlignment="1">
      <alignment horizontal="center" vertical="center" wrapText="1"/>
    </xf>
    <xf numFmtId="9" fontId="3" fillId="3" borderId="3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9" fontId="4" fillId="4" borderId="3" xfId="2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9" fontId="4" fillId="3" borderId="4" xfId="2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9" fontId="3" fillId="3" borderId="3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sqref="A1:L38"/>
    </sheetView>
  </sheetViews>
  <sheetFormatPr baseColWidth="10" defaultRowHeight="15"/>
  <sheetData>
    <row r="1" spans="1:12" ht="18.7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48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1" t="s">
        <v>7</v>
      </c>
      <c r="H2" s="4" t="s">
        <v>8</v>
      </c>
      <c r="I2" s="1" t="s">
        <v>9</v>
      </c>
      <c r="J2" s="4" t="s">
        <v>8</v>
      </c>
      <c r="K2" s="4" t="s">
        <v>10</v>
      </c>
      <c r="L2" s="1" t="s">
        <v>11</v>
      </c>
    </row>
    <row r="3" spans="1:12" ht="168">
      <c r="A3" s="5">
        <v>1</v>
      </c>
      <c r="B3" s="6" t="s">
        <v>12</v>
      </c>
      <c r="C3" s="7" t="s">
        <v>13</v>
      </c>
      <c r="D3" s="8">
        <v>2009</v>
      </c>
      <c r="E3" s="9">
        <v>499860.1</v>
      </c>
      <c r="F3" s="5" t="s">
        <v>14</v>
      </c>
      <c r="G3" s="10">
        <v>257341.87892857139</v>
      </c>
      <c r="H3" s="11">
        <f>(G3*100%)/E3</f>
        <v>0.51482780667745109</v>
      </c>
      <c r="I3" s="12">
        <v>7265.9</v>
      </c>
      <c r="J3" s="13">
        <f>(I3*100%)/E3</f>
        <v>1.4535867135624547E-2</v>
      </c>
      <c r="K3" s="11">
        <f>H3+J3</f>
        <v>0.52936367381307559</v>
      </c>
      <c r="L3" s="14" t="s">
        <v>15</v>
      </c>
    </row>
    <row r="4" spans="1:12" ht="192">
      <c r="A4" s="5">
        <v>2</v>
      </c>
      <c r="B4" s="6" t="s">
        <v>16</v>
      </c>
      <c r="C4" s="7" t="s">
        <v>17</v>
      </c>
      <c r="D4" s="8">
        <v>2009</v>
      </c>
      <c r="E4" s="9">
        <v>487172.94</v>
      </c>
      <c r="F4" s="5" t="s">
        <v>18</v>
      </c>
      <c r="G4" s="10">
        <v>290145.84799999994</v>
      </c>
      <c r="H4" s="11">
        <f t="shared" ref="H4:H36" si="0">(G4*100%)/E4</f>
        <v>0.59557053394632287</v>
      </c>
      <c r="I4" s="12">
        <v>3363.28</v>
      </c>
      <c r="J4" s="13">
        <f>(I4*100%)/E4</f>
        <v>6.9036675148664867E-3</v>
      </c>
      <c r="K4" s="11">
        <f t="shared" ref="K4:K37" si="1">H4+J4</f>
        <v>0.60247420146118935</v>
      </c>
      <c r="L4" s="14" t="s">
        <v>15</v>
      </c>
    </row>
    <row r="5" spans="1:12" ht="192">
      <c r="A5" s="5">
        <v>3</v>
      </c>
      <c r="B5" s="15" t="s">
        <v>19</v>
      </c>
      <c r="C5" s="7" t="s">
        <v>20</v>
      </c>
      <c r="D5" s="8">
        <v>2009</v>
      </c>
      <c r="E5" s="9">
        <v>205083</v>
      </c>
      <c r="F5" s="5" t="s">
        <v>21</v>
      </c>
      <c r="G5" s="10">
        <v>206245.05</v>
      </c>
      <c r="H5" s="11">
        <f t="shared" si="0"/>
        <v>1.0056662424481795</v>
      </c>
      <c r="I5" s="12">
        <v>0</v>
      </c>
      <c r="J5" s="13">
        <f t="shared" ref="J5:J37" si="2">(I5*100%)/E5</f>
        <v>0</v>
      </c>
      <c r="K5" s="11">
        <f t="shared" si="1"/>
        <v>1.0056662424481795</v>
      </c>
      <c r="L5" s="16" t="s">
        <v>22</v>
      </c>
    </row>
    <row r="6" spans="1:12" ht="180">
      <c r="A6" s="5">
        <v>4</v>
      </c>
      <c r="B6" s="15" t="s">
        <v>23</v>
      </c>
      <c r="C6" s="7" t="s">
        <v>24</v>
      </c>
      <c r="D6" s="8">
        <v>2009</v>
      </c>
      <c r="E6" s="9">
        <v>199855.02</v>
      </c>
      <c r="F6" s="5" t="s">
        <v>25</v>
      </c>
      <c r="G6" s="10">
        <v>106894.58000000002</v>
      </c>
      <c r="H6" s="11">
        <f t="shared" si="0"/>
        <v>0.53486062046377425</v>
      </c>
      <c r="I6" s="12">
        <v>18654.54</v>
      </c>
      <c r="J6" s="13">
        <f>(I6*100%)/E6</f>
        <v>9.3340362428724594E-2</v>
      </c>
      <c r="K6" s="11">
        <f t="shared" si="1"/>
        <v>0.62820098289249882</v>
      </c>
      <c r="L6" s="5" t="s">
        <v>15</v>
      </c>
    </row>
    <row r="7" spans="1:12" ht="132">
      <c r="A7" s="5">
        <v>5</v>
      </c>
      <c r="B7" s="15" t="s">
        <v>26</v>
      </c>
      <c r="C7" s="7" t="s">
        <v>27</v>
      </c>
      <c r="D7" s="8">
        <v>2009</v>
      </c>
      <c r="E7" s="9">
        <v>184130.54</v>
      </c>
      <c r="F7" s="5" t="s">
        <v>28</v>
      </c>
      <c r="G7" s="10">
        <v>88921.756928571442</v>
      </c>
      <c r="H7" s="11">
        <f t="shared" si="0"/>
        <v>0.48292780181153783</v>
      </c>
      <c r="I7" s="12">
        <v>22987.49</v>
      </c>
      <c r="J7" s="13">
        <f>(I7*100%)/E7</f>
        <v>0.12484343987694817</v>
      </c>
      <c r="K7" s="11">
        <f t="shared" si="1"/>
        <v>0.60777124168848595</v>
      </c>
      <c r="L7" s="5" t="s">
        <v>15</v>
      </c>
    </row>
    <row r="8" spans="1:12" ht="180">
      <c r="A8" s="5">
        <v>6</v>
      </c>
      <c r="B8" s="6" t="s">
        <v>29</v>
      </c>
      <c r="C8" s="7" t="s">
        <v>30</v>
      </c>
      <c r="D8" s="8">
        <v>2009</v>
      </c>
      <c r="E8" s="9">
        <v>295035.09000000003</v>
      </c>
      <c r="F8" s="5" t="s">
        <v>31</v>
      </c>
      <c r="G8" s="10">
        <v>63180.92</v>
      </c>
      <c r="H8" s="11">
        <f t="shared" si="0"/>
        <v>0.21414713754896067</v>
      </c>
      <c r="I8" s="12">
        <v>981</v>
      </c>
      <c r="J8" s="13">
        <f t="shared" si="2"/>
        <v>3.3250282195246669E-3</v>
      </c>
      <c r="K8" s="11">
        <f t="shared" si="1"/>
        <v>0.21747216576848533</v>
      </c>
      <c r="L8" s="5" t="s">
        <v>15</v>
      </c>
    </row>
    <row r="9" spans="1:12" ht="156">
      <c r="A9" s="5">
        <v>7</v>
      </c>
      <c r="B9" s="6" t="s">
        <v>32</v>
      </c>
      <c r="C9" s="7" t="s">
        <v>33</v>
      </c>
      <c r="D9" s="8">
        <v>2009</v>
      </c>
      <c r="E9" s="9">
        <v>119891.3</v>
      </c>
      <c r="F9" s="5" t="s">
        <v>34</v>
      </c>
      <c r="G9" s="10">
        <v>93972.510000000009</v>
      </c>
      <c r="H9" s="11">
        <f t="shared" si="0"/>
        <v>0.78381425507939284</v>
      </c>
      <c r="I9" s="12">
        <v>10962.36</v>
      </c>
      <c r="J9" s="13">
        <f t="shared" si="2"/>
        <v>9.1435825618706279E-2</v>
      </c>
      <c r="K9" s="11">
        <f t="shared" si="1"/>
        <v>0.87525008069809918</v>
      </c>
      <c r="L9" s="5" t="s">
        <v>15</v>
      </c>
    </row>
    <row r="10" spans="1:12" ht="180">
      <c r="A10" s="17">
        <v>8</v>
      </c>
      <c r="B10" s="18" t="s">
        <v>35</v>
      </c>
      <c r="C10" s="19" t="s">
        <v>36</v>
      </c>
      <c r="D10" s="20">
        <v>2009</v>
      </c>
      <c r="E10" s="21">
        <v>119996</v>
      </c>
      <c r="F10" s="17" t="s">
        <v>37</v>
      </c>
      <c r="G10" s="10">
        <v>63086.6</v>
      </c>
      <c r="H10" s="22">
        <f t="shared" si="0"/>
        <v>0.52573919130637692</v>
      </c>
      <c r="I10" s="12">
        <v>5136</v>
      </c>
      <c r="J10" s="13">
        <f t="shared" si="2"/>
        <v>4.2801426714223809E-2</v>
      </c>
      <c r="K10" s="11">
        <f t="shared" si="1"/>
        <v>0.56854061802060074</v>
      </c>
      <c r="L10" s="17" t="s">
        <v>15</v>
      </c>
    </row>
    <row r="11" spans="1:12" ht="276">
      <c r="A11" s="5">
        <v>9</v>
      </c>
      <c r="B11" s="23" t="s">
        <v>38</v>
      </c>
      <c r="C11" s="7" t="s">
        <v>39</v>
      </c>
      <c r="D11" s="24" t="s">
        <v>40</v>
      </c>
      <c r="E11" s="9">
        <v>500000</v>
      </c>
      <c r="F11" s="25" t="s">
        <v>41</v>
      </c>
      <c r="G11" s="10">
        <v>109649.54999999999</v>
      </c>
      <c r="H11" s="11">
        <f t="shared" si="0"/>
        <v>0.21929909999999997</v>
      </c>
      <c r="I11" s="12">
        <v>9882.1219999999994</v>
      </c>
      <c r="J11" s="13">
        <f t="shared" si="2"/>
        <v>1.9764244E-2</v>
      </c>
      <c r="K11" s="11">
        <f t="shared" si="1"/>
        <v>0.23906334399999996</v>
      </c>
      <c r="L11" s="5" t="s">
        <v>15</v>
      </c>
    </row>
    <row r="12" spans="1:12" ht="120">
      <c r="A12" s="5">
        <v>10</v>
      </c>
      <c r="B12" s="23" t="s">
        <v>42</v>
      </c>
      <c r="C12" s="7" t="s">
        <v>43</v>
      </c>
      <c r="D12" s="24" t="s">
        <v>40</v>
      </c>
      <c r="E12" s="9">
        <v>500000</v>
      </c>
      <c r="F12" s="25" t="s">
        <v>44</v>
      </c>
      <c r="G12" s="10">
        <v>388040</v>
      </c>
      <c r="H12" s="11">
        <f t="shared" si="0"/>
        <v>0.77607999999999999</v>
      </c>
      <c r="I12" s="12">
        <v>58000</v>
      </c>
      <c r="J12" s="13">
        <f t="shared" si="2"/>
        <v>0.11600000000000001</v>
      </c>
      <c r="K12" s="11">
        <f t="shared" si="1"/>
        <v>0.89207999999999998</v>
      </c>
      <c r="L12" s="26" t="s">
        <v>45</v>
      </c>
    </row>
    <row r="13" spans="1:12" ht="180">
      <c r="A13" s="5">
        <v>11</v>
      </c>
      <c r="B13" s="27" t="s">
        <v>46</v>
      </c>
      <c r="C13" s="7" t="s">
        <v>47</v>
      </c>
      <c r="D13" s="24" t="s">
        <v>40</v>
      </c>
      <c r="E13" s="9">
        <v>152409.29999999999</v>
      </c>
      <c r="F13" s="28" t="s">
        <v>48</v>
      </c>
      <c r="G13" s="10">
        <v>42341.531999999999</v>
      </c>
      <c r="H13" s="11">
        <f t="shared" si="0"/>
        <v>0.27781462154868503</v>
      </c>
      <c r="I13" s="12">
        <v>3927.56</v>
      </c>
      <c r="J13" s="13">
        <f t="shared" si="2"/>
        <v>2.5769818508450601E-2</v>
      </c>
      <c r="K13" s="11">
        <f t="shared" si="1"/>
        <v>0.30358444005713564</v>
      </c>
      <c r="L13" s="5" t="s">
        <v>15</v>
      </c>
    </row>
    <row r="14" spans="1:12" ht="348">
      <c r="A14" s="5">
        <v>12</v>
      </c>
      <c r="B14" s="23" t="s">
        <v>49</v>
      </c>
      <c r="C14" s="7" t="s">
        <v>50</v>
      </c>
      <c r="D14" s="24" t="s">
        <v>40</v>
      </c>
      <c r="E14" s="9">
        <v>300000</v>
      </c>
      <c r="F14" s="25" t="s">
        <v>51</v>
      </c>
      <c r="G14" s="10">
        <v>90128.61</v>
      </c>
      <c r="H14" s="11">
        <f t="shared" si="0"/>
        <v>0.30042869999999999</v>
      </c>
      <c r="I14" s="12">
        <v>139</v>
      </c>
      <c r="J14" s="13">
        <f t="shared" si="2"/>
        <v>4.6333333333333334E-4</v>
      </c>
      <c r="K14" s="11">
        <f t="shared" si="1"/>
        <v>0.30089203333333331</v>
      </c>
      <c r="L14" s="5" t="s">
        <v>15</v>
      </c>
    </row>
    <row r="15" spans="1:12" ht="168">
      <c r="A15" s="5">
        <v>13</v>
      </c>
      <c r="B15" s="23" t="s">
        <v>52</v>
      </c>
      <c r="C15" s="7" t="s">
        <v>53</v>
      </c>
      <c r="D15" s="24" t="s">
        <v>40</v>
      </c>
      <c r="E15" s="9">
        <v>160757.65700000001</v>
      </c>
      <c r="F15" s="25" t="s">
        <v>54</v>
      </c>
      <c r="G15" s="10">
        <v>45149.68</v>
      </c>
      <c r="H15" s="11">
        <f t="shared" si="0"/>
        <v>0.2808555489210694</v>
      </c>
      <c r="I15" s="12">
        <v>24815.599999999999</v>
      </c>
      <c r="J15" s="13">
        <f t="shared" si="2"/>
        <v>0.15436651953692007</v>
      </c>
      <c r="K15" s="11">
        <f t="shared" si="1"/>
        <v>0.4352220684579895</v>
      </c>
      <c r="L15" s="5" t="s">
        <v>15</v>
      </c>
    </row>
    <row r="16" spans="1:12" ht="180">
      <c r="A16" s="5">
        <v>14</v>
      </c>
      <c r="B16" s="23" t="s">
        <v>55</v>
      </c>
      <c r="C16" s="7" t="s">
        <v>56</v>
      </c>
      <c r="D16" s="24" t="s">
        <v>40</v>
      </c>
      <c r="E16" s="9">
        <v>150000</v>
      </c>
      <c r="F16" s="29" t="s">
        <v>57</v>
      </c>
      <c r="G16" s="10">
        <v>42231.32</v>
      </c>
      <c r="H16" s="11">
        <f t="shared" si="0"/>
        <v>0.28154213333333333</v>
      </c>
      <c r="I16" s="12">
        <v>0</v>
      </c>
      <c r="J16" s="13">
        <f t="shared" si="2"/>
        <v>0</v>
      </c>
      <c r="K16" s="11">
        <f t="shared" si="1"/>
        <v>0.28154213333333333</v>
      </c>
      <c r="L16" s="5" t="s">
        <v>15</v>
      </c>
    </row>
    <row r="17" spans="1:12" ht="180">
      <c r="A17" s="5">
        <v>15</v>
      </c>
      <c r="B17" s="23" t="s">
        <v>58</v>
      </c>
      <c r="C17" s="7" t="s">
        <v>59</v>
      </c>
      <c r="D17" s="24" t="s">
        <v>40</v>
      </c>
      <c r="E17" s="9">
        <v>147960</v>
      </c>
      <c r="F17" s="29" t="s">
        <v>60</v>
      </c>
      <c r="G17" s="10">
        <v>54459.567999999999</v>
      </c>
      <c r="H17" s="11">
        <f t="shared" si="0"/>
        <v>0.36806953230602868</v>
      </c>
      <c r="I17" s="12">
        <v>11016</v>
      </c>
      <c r="J17" s="13">
        <f t="shared" si="2"/>
        <v>7.4452554744525543E-2</v>
      </c>
      <c r="K17" s="11">
        <f t="shared" si="1"/>
        <v>0.44252208705055424</v>
      </c>
      <c r="L17" s="5" t="s">
        <v>15</v>
      </c>
    </row>
    <row r="18" spans="1:12" ht="120">
      <c r="A18" s="5">
        <v>16</v>
      </c>
      <c r="B18" s="30" t="s">
        <v>61</v>
      </c>
      <c r="C18" s="7" t="s">
        <v>62</v>
      </c>
      <c r="D18" s="24" t="s">
        <v>40</v>
      </c>
      <c r="E18" s="9">
        <v>50000</v>
      </c>
      <c r="F18" s="29" t="s">
        <v>63</v>
      </c>
      <c r="G18" s="10">
        <v>17691.137999999999</v>
      </c>
      <c r="H18" s="11">
        <f t="shared" si="0"/>
        <v>0.35382275999999996</v>
      </c>
      <c r="I18" s="12">
        <v>6261.34</v>
      </c>
      <c r="J18" s="13">
        <f t="shared" si="2"/>
        <v>0.1252268</v>
      </c>
      <c r="K18" s="11">
        <f t="shared" si="1"/>
        <v>0.47904955999999999</v>
      </c>
      <c r="L18" s="5" t="s">
        <v>15</v>
      </c>
    </row>
    <row r="19" spans="1:12" ht="192">
      <c r="A19" s="5">
        <v>17</v>
      </c>
      <c r="B19" s="30" t="s">
        <v>64</v>
      </c>
      <c r="C19" s="7" t="s">
        <v>65</v>
      </c>
      <c r="D19" s="24" t="s">
        <v>40</v>
      </c>
      <c r="E19" s="9">
        <v>48793.8</v>
      </c>
      <c r="F19" s="29" t="s">
        <v>66</v>
      </c>
      <c r="G19" s="10">
        <v>30282.660000000003</v>
      </c>
      <c r="H19" s="11">
        <f t="shared" si="0"/>
        <v>0.6206251613934558</v>
      </c>
      <c r="I19" s="12">
        <v>470</v>
      </c>
      <c r="J19" s="13">
        <f t="shared" si="2"/>
        <v>9.6323713258651706E-3</v>
      </c>
      <c r="K19" s="11">
        <f t="shared" si="1"/>
        <v>0.63025753271932095</v>
      </c>
      <c r="L19" s="5" t="s">
        <v>67</v>
      </c>
    </row>
    <row r="20" spans="1:12" ht="276">
      <c r="A20" s="5">
        <v>18</v>
      </c>
      <c r="B20" s="30" t="s">
        <v>68</v>
      </c>
      <c r="C20" s="7" t="s">
        <v>69</v>
      </c>
      <c r="D20" s="24" t="s">
        <v>40</v>
      </c>
      <c r="E20" s="9">
        <v>50000</v>
      </c>
      <c r="F20" s="29" t="s">
        <v>70</v>
      </c>
      <c r="G20" s="10">
        <v>21906.22</v>
      </c>
      <c r="H20" s="11">
        <f t="shared" si="0"/>
        <v>0.43812440000000002</v>
      </c>
      <c r="I20" s="12">
        <v>0</v>
      </c>
      <c r="J20" s="13">
        <f t="shared" si="2"/>
        <v>0</v>
      </c>
      <c r="K20" s="11">
        <f t="shared" si="1"/>
        <v>0.43812440000000002</v>
      </c>
      <c r="L20" s="5" t="s">
        <v>15</v>
      </c>
    </row>
    <row r="21" spans="1:12" ht="156">
      <c r="A21" s="5">
        <v>19</v>
      </c>
      <c r="B21" s="30" t="s">
        <v>71</v>
      </c>
      <c r="C21" s="7" t="s">
        <v>72</v>
      </c>
      <c r="D21" s="24" t="s">
        <v>40</v>
      </c>
      <c r="E21" s="9">
        <f>23594235/1000</f>
        <v>23594.235000000001</v>
      </c>
      <c r="F21" s="29" t="s">
        <v>73</v>
      </c>
      <c r="G21" s="10">
        <v>10971.19</v>
      </c>
      <c r="H21" s="11">
        <f t="shared" si="0"/>
        <v>0.46499452090733184</v>
      </c>
      <c r="I21" s="12">
        <v>3336.59</v>
      </c>
      <c r="J21" s="13">
        <f t="shared" si="2"/>
        <v>0.14141547712820526</v>
      </c>
      <c r="K21" s="11">
        <f t="shared" si="1"/>
        <v>0.60640999803553708</v>
      </c>
      <c r="L21" s="26" t="s">
        <v>45</v>
      </c>
    </row>
    <row r="22" spans="1:12" ht="192">
      <c r="A22" s="5">
        <v>20</v>
      </c>
      <c r="B22" s="15" t="s">
        <v>74</v>
      </c>
      <c r="C22" s="7" t="s">
        <v>75</v>
      </c>
      <c r="D22" s="24" t="s">
        <v>76</v>
      </c>
      <c r="E22" s="9">
        <v>500000</v>
      </c>
      <c r="F22" s="31" t="s">
        <v>77</v>
      </c>
      <c r="G22" s="10">
        <v>379148.11000000004</v>
      </c>
      <c r="H22" s="11">
        <f t="shared" si="0"/>
        <v>0.75829622000000008</v>
      </c>
      <c r="I22" s="12">
        <v>0</v>
      </c>
      <c r="J22" s="13">
        <f t="shared" si="2"/>
        <v>0</v>
      </c>
      <c r="K22" s="11">
        <f t="shared" si="1"/>
        <v>0.75829622000000008</v>
      </c>
      <c r="L22" s="26" t="s">
        <v>67</v>
      </c>
    </row>
    <row r="23" spans="1:12" ht="120">
      <c r="A23" s="5">
        <v>21</v>
      </c>
      <c r="B23" s="6" t="s">
        <v>78</v>
      </c>
      <c r="C23" s="7" t="s">
        <v>79</v>
      </c>
      <c r="D23" s="24" t="s">
        <v>76</v>
      </c>
      <c r="E23" s="9">
        <v>500000</v>
      </c>
      <c r="F23" s="31" t="s">
        <v>80</v>
      </c>
      <c r="G23" s="10">
        <v>184472.21999999997</v>
      </c>
      <c r="H23" s="11">
        <f t="shared" si="0"/>
        <v>0.36894443999999993</v>
      </c>
      <c r="I23" s="12">
        <v>0</v>
      </c>
      <c r="J23" s="13">
        <f t="shared" si="2"/>
        <v>0</v>
      </c>
      <c r="K23" s="11">
        <f t="shared" si="1"/>
        <v>0.36894443999999993</v>
      </c>
      <c r="L23" s="32" t="s">
        <v>81</v>
      </c>
    </row>
    <row r="24" spans="1:12" ht="108">
      <c r="A24" s="5">
        <v>22</v>
      </c>
      <c r="B24" s="6" t="s">
        <v>82</v>
      </c>
      <c r="C24" s="7" t="s">
        <v>83</v>
      </c>
      <c r="D24" s="24" t="s">
        <v>76</v>
      </c>
      <c r="E24" s="9">
        <v>500000</v>
      </c>
      <c r="F24" s="31" t="s">
        <v>84</v>
      </c>
      <c r="G24" s="10">
        <v>229625.30499999999</v>
      </c>
      <c r="H24" s="11">
        <f t="shared" si="0"/>
        <v>0.45925061</v>
      </c>
      <c r="I24" s="12">
        <v>19553</v>
      </c>
      <c r="J24" s="13">
        <f t="shared" si="2"/>
        <v>3.9106000000000002E-2</v>
      </c>
      <c r="K24" s="11">
        <f t="shared" si="1"/>
        <v>0.49835660999999998</v>
      </c>
      <c r="L24" s="5" t="s">
        <v>15</v>
      </c>
    </row>
    <row r="25" spans="1:12" ht="240">
      <c r="A25" s="5">
        <v>23</v>
      </c>
      <c r="B25" s="6" t="s">
        <v>85</v>
      </c>
      <c r="C25" s="7" t="s">
        <v>86</v>
      </c>
      <c r="D25" s="24" t="s">
        <v>76</v>
      </c>
      <c r="E25" s="9">
        <v>332956.05</v>
      </c>
      <c r="F25" s="31" t="s">
        <v>87</v>
      </c>
      <c r="G25" s="10">
        <v>80578.739999999991</v>
      </c>
      <c r="H25" s="11">
        <f t="shared" si="0"/>
        <v>0.24201013917602637</v>
      </c>
      <c r="I25" s="12">
        <v>136003.92000000001</v>
      </c>
      <c r="J25" s="13">
        <f t="shared" si="2"/>
        <v>0.40847409140035151</v>
      </c>
      <c r="K25" s="11">
        <f t="shared" si="1"/>
        <v>0.65048423057637783</v>
      </c>
      <c r="L25" s="5" t="s">
        <v>15</v>
      </c>
    </row>
    <row r="26" spans="1:12" ht="144">
      <c r="A26" s="5">
        <v>24</v>
      </c>
      <c r="B26" s="6" t="s">
        <v>88</v>
      </c>
      <c r="C26" s="7" t="s">
        <v>89</v>
      </c>
      <c r="D26" s="24" t="s">
        <v>76</v>
      </c>
      <c r="E26" s="9">
        <v>339045</v>
      </c>
      <c r="F26" s="31" t="s">
        <v>90</v>
      </c>
      <c r="G26" s="10">
        <v>152380.99</v>
      </c>
      <c r="H26" s="11">
        <f t="shared" si="0"/>
        <v>0.44944178501378867</v>
      </c>
      <c r="I26" s="12">
        <v>20728.419999999998</v>
      </c>
      <c r="J26" s="13">
        <f t="shared" si="2"/>
        <v>6.113766609152177E-2</v>
      </c>
      <c r="K26" s="11">
        <f t="shared" si="1"/>
        <v>0.51057945110531044</v>
      </c>
      <c r="L26" s="5" t="s">
        <v>15</v>
      </c>
    </row>
    <row r="27" spans="1:12" ht="324">
      <c r="A27" s="5">
        <v>25</v>
      </c>
      <c r="B27" s="15" t="s">
        <v>91</v>
      </c>
      <c r="C27" s="7" t="s">
        <v>92</v>
      </c>
      <c r="D27" s="24" t="s">
        <v>76</v>
      </c>
      <c r="E27" s="9">
        <v>277813.39</v>
      </c>
      <c r="F27" s="31" t="s">
        <v>93</v>
      </c>
      <c r="G27" s="10">
        <v>104740.78750000001</v>
      </c>
      <c r="H27" s="11">
        <f t="shared" si="0"/>
        <v>0.37701849972026186</v>
      </c>
      <c r="I27" s="12">
        <v>8560.1299999999992</v>
      </c>
      <c r="J27" s="13">
        <f t="shared" si="2"/>
        <v>3.0812517711979247E-2</v>
      </c>
      <c r="K27" s="11">
        <f t="shared" si="1"/>
        <v>0.40783101743224109</v>
      </c>
      <c r="L27" s="5" t="s">
        <v>15</v>
      </c>
    </row>
    <row r="28" spans="1:12" ht="252">
      <c r="A28" s="5">
        <v>26</v>
      </c>
      <c r="B28" s="15" t="s">
        <v>94</v>
      </c>
      <c r="C28" s="7" t="s">
        <v>95</v>
      </c>
      <c r="D28" s="24" t="s">
        <v>76</v>
      </c>
      <c r="E28" s="9">
        <v>256212.6</v>
      </c>
      <c r="F28" s="31" t="s">
        <v>96</v>
      </c>
      <c r="G28" s="10">
        <v>178150.75</v>
      </c>
      <c r="H28" s="11">
        <f t="shared" si="0"/>
        <v>0.69532392239882035</v>
      </c>
      <c r="I28" s="12">
        <v>30112</v>
      </c>
      <c r="J28" s="13">
        <f t="shared" si="2"/>
        <v>0.11752739716938199</v>
      </c>
      <c r="K28" s="11">
        <f t="shared" si="1"/>
        <v>0.81285131956820234</v>
      </c>
      <c r="L28" s="5" t="s">
        <v>15</v>
      </c>
    </row>
    <row r="29" spans="1:12" ht="156.75" thickBot="1">
      <c r="A29" s="5">
        <v>27</v>
      </c>
      <c r="B29" s="15" t="s">
        <v>97</v>
      </c>
      <c r="C29" s="7" t="s">
        <v>98</v>
      </c>
      <c r="D29" s="24" t="s">
        <v>76</v>
      </c>
      <c r="E29" s="9">
        <v>132014.39999999999</v>
      </c>
      <c r="F29" s="31" t="s">
        <v>99</v>
      </c>
      <c r="G29" s="33">
        <v>37776.630000000005</v>
      </c>
      <c r="H29" s="11">
        <f t="shared" si="0"/>
        <v>0.28615537395920448</v>
      </c>
      <c r="I29" s="12">
        <v>1810.92</v>
      </c>
      <c r="J29" s="13">
        <f t="shared" si="2"/>
        <v>1.3717594444242448E-2</v>
      </c>
      <c r="K29" s="11">
        <f t="shared" si="1"/>
        <v>0.2998729684034469</v>
      </c>
      <c r="L29" s="5" t="s">
        <v>15</v>
      </c>
    </row>
    <row r="30" spans="1:12" ht="96.75" thickBot="1">
      <c r="A30" s="5">
        <v>28</v>
      </c>
      <c r="B30" s="15" t="s">
        <v>100</v>
      </c>
      <c r="C30" s="7" t="s">
        <v>101</v>
      </c>
      <c r="D30" s="24" t="s">
        <v>76</v>
      </c>
      <c r="E30" s="9">
        <v>80148.600000000006</v>
      </c>
      <c r="F30" s="31" t="s">
        <v>102</v>
      </c>
      <c r="G30" s="33">
        <v>29677.201428571432</v>
      </c>
      <c r="H30" s="11">
        <f t="shared" si="0"/>
        <v>0.3702772279063069</v>
      </c>
      <c r="I30" s="12">
        <v>35959.279999999999</v>
      </c>
      <c r="J30" s="13">
        <f t="shared" si="2"/>
        <v>0.44865761847368507</v>
      </c>
      <c r="K30" s="11">
        <f t="shared" si="1"/>
        <v>0.81893484637999192</v>
      </c>
      <c r="L30" s="5" t="s">
        <v>15</v>
      </c>
    </row>
    <row r="31" spans="1:12" ht="168.75" thickBot="1">
      <c r="A31" s="5">
        <v>29</v>
      </c>
      <c r="B31" s="15" t="s">
        <v>103</v>
      </c>
      <c r="C31" s="7" t="s">
        <v>104</v>
      </c>
      <c r="D31" s="24" t="s">
        <v>76</v>
      </c>
      <c r="E31" s="9">
        <v>99989.4</v>
      </c>
      <c r="F31" s="31" t="s">
        <v>105</v>
      </c>
      <c r="G31" s="33">
        <v>45222.94</v>
      </c>
      <c r="H31" s="11">
        <f t="shared" si="0"/>
        <v>0.45227734139818826</v>
      </c>
      <c r="I31" s="12">
        <v>0</v>
      </c>
      <c r="J31" s="13">
        <f t="shared" si="2"/>
        <v>0</v>
      </c>
      <c r="K31" s="11">
        <f t="shared" si="1"/>
        <v>0.45227734139818826</v>
      </c>
      <c r="L31" s="5" t="s">
        <v>15</v>
      </c>
    </row>
    <row r="32" spans="1:12" ht="168.75" thickBot="1">
      <c r="A32" s="5">
        <v>30</v>
      </c>
      <c r="B32" s="15" t="s">
        <v>106</v>
      </c>
      <c r="C32" s="7" t="s">
        <v>107</v>
      </c>
      <c r="D32" s="24" t="s">
        <v>76</v>
      </c>
      <c r="E32" s="9">
        <v>50000</v>
      </c>
      <c r="F32" s="31" t="s">
        <v>108</v>
      </c>
      <c r="G32" s="33">
        <v>44159.340000000004</v>
      </c>
      <c r="H32" s="11">
        <f t="shared" si="0"/>
        <v>0.88318680000000005</v>
      </c>
      <c r="I32" s="12">
        <v>2070</v>
      </c>
      <c r="J32" s="13">
        <f t="shared" si="2"/>
        <v>4.1399999999999999E-2</v>
      </c>
      <c r="K32" s="11">
        <f t="shared" si="1"/>
        <v>0.92458680000000004</v>
      </c>
      <c r="L32" s="26" t="s">
        <v>45</v>
      </c>
    </row>
    <row r="33" spans="1:12" ht="204.75" thickBot="1">
      <c r="A33" s="5">
        <v>31</v>
      </c>
      <c r="B33" s="6" t="s">
        <v>109</v>
      </c>
      <c r="C33" s="7" t="s">
        <v>110</v>
      </c>
      <c r="D33" s="24" t="s">
        <v>76</v>
      </c>
      <c r="E33" s="9">
        <v>50000</v>
      </c>
      <c r="F33" s="31" t="s">
        <v>111</v>
      </c>
      <c r="G33" s="33">
        <v>35702.82</v>
      </c>
      <c r="H33" s="11">
        <f t="shared" si="0"/>
        <v>0.71405640000000004</v>
      </c>
      <c r="I33" s="12">
        <v>4106</v>
      </c>
      <c r="J33" s="13">
        <f t="shared" si="2"/>
        <v>8.2119999999999999E-2</v>
      </c>
      <c r="K33" s="11">
        <f t="shared" si="1"/>
        <v>0.79617640000000001</v>
      </c>
      <c r="L33" s="26" t="s">
        <v>45</v>
      </c>
    </row>
    <row r="34" spans="1:12" ht="84.75" thickBot="1">
      <c r="A34" s="5">
        <v>32</v>
      </c>
      <c r="B34" s="6" t="s">
        <v>112</v>
      </c>
      <c r="C34" s="7" t="s">
        <v>113</v>
      </c>
      <c r="D34" s="24" t="s">
        <v>76</v>
      </c>
      <c r="E34" s="9">
        <v>24879.75</v>
      </c>
      <c r="F34" s="31" t="s">
        <v>114</v>
      </c>
      <c r="G34" s="33">
        <v>12071.710000000001</v>
      </c>
      <c r="H34" s="11">
        <f t="shared" si="0"/>
        <v>0.48520222269114444</v>
      </c>
      <c r="I34" s="12">
        <v>4571.13</v>
      </c>
      <c r="J34" s="13">
        <f t="shared" si="2"/>
        <v>0.18372893618304043</v>
      </c>
      <c r="K34" s="11">
        <f t="shared" si="1"/>
        <v>0.66893115887418486</v>
      </c>
      <c r="L34" s="5" t="s">
        <v>15</v>
      </c>
    </row>
    <row r="35" spans="1:12" ht="204.75" thickBot="1">
      <c r="A35" s="5">
        <v>33</v>
      </c>
      <c r="B35" s="6" t="s">
        <v>115</v>
      </c>
      <c r="C35" s="7" t="s">
        <v>116</v>
      </c>
      <c r="D35" s="24" t="s">
        <v>76</v>
      </c>
      <c r="E35" s="9">
        <v>25000</v>
      </c>
      <c r="F35" s="31" t="s">
        <v>117</v>
      </c>
      <c r="G35" s="33">
        <v>2388.52</v>
      </c>
      <c r="H35" s="11">
        <f t="shared" si="0"/>
        <v>9.5540799999999995E-2</v>
      </c>
      <c r="I35" s="12">
        <v>7450.85</v>
      </c>
      <c r="J35" s="13">
        <f t="shared" si="2"/>
        <v>0.29803400000000002</v>
      </c>
      <c r="K35" s="11">
        <f t="shared" si="1"/>
        <v>0.3935748</v>
      </c>
      <c r="L35" s="26" t="s">
        <v>45</v>
      </c>
    </row>
    <row r="36" spans="1:12" ht="192">
      <c r="A36" s="5">
        <v>34</v>
      </c>
      <c r="B36" s="6" t="s">
        <v>118</v>
      </c>
      <c r="C36" s="7" t="s">
        <v>119</v>
      </c>
      <c r="D36" s="24" t="s">
        <v>76</v>
      </c>
      <c r="E36" s="9">
        <v>20322</v>
      </c>
      <c r="F36" s="31" t="s">
        <v>120</v>
      </c>
      <c r="G36" s="34">
        <v>13026.9</v>
      </c>
      <c r="H36" s="11">
        <f t="shared" si="0"/>
        <v>0.6410245054620608</v>
      </c>
      <c r="I36" s="12">
        <v>0</v>
      </c>
      <c r="J36" s="13">
        <f t="shared" si="2"/>
        <v>0</v>
      </c>
      <c r="K36" s="11">
        <f t="shared" si="1"/>
        <v>0.6410245054620608</v>
      </c>
      <c r="L36" s="5" t="s">
        <v>15</v>
      </c>
    </row>
    <row r="37" spans="1:12" ht="108">
      <c r="A37" s="5">
        <v>35</v>
      </c>
      <c r="B37" s="6" t="s">
        <v>121</v>
      </c>
      <c r="C37" s="7" t="s">
        <v>122</v>
      </c>
      <c r="D37" s="24" t="s">
        <v>123</v>
      </c>
      <c r="E37" s="9">
        <v>14775</v>
      </c>
      <c r="F37" s="25" t="s">
        <v>124</v>
      </c>
      <c r="G37" s="42"/>
      <c r="H37" s="42"/>
      <c r="I37" s="35"/>
      <c r="J37" s="13">
        <f t="shared" si="2"/>
        <v>0</v>
      </c>
      <c r="K37" s="11">
        <f t="shared" si="1"/>
        <v>0</v>
      </c>
      <c r="L37" s="36" t="s">
        <v>125</v>
      </c>
    </row>
    <row r="38" spans="1:12">
      <c r="A38" s="43" t="s">
        <v>126</v>
      </c>
      <c r="B38" s="43"/>
      <c r="C38" s="43"/>
      <c r="D38" s="43"/>
      <c r="E38" s="37">
        <f>SUM(E3:E37)</f>
        <v>7397695.1719999993</v>
      </c>
      <c r="F38" s="37"/>
      <c r="G38" s="38">
        <f>SUM(G3:G37)</f>
        <v>3551763.5757857133</v>
      </c>
      <c r="H38" s="39">
        <f>(G38*100%)/E38</f>
        <v>0.48011758976349905</v>
      </c>
      <c r="I38" s="38">
        <f>SUM(I3:I37)</f>
        <v>458124.43200000003</v>
      </c>
      <c r="J38" s="39">
        <f>(I38*100%)/E38</f>
        <v>6.1927995321297363E-2</v>
      </c>
      <c r="K38" s="39">
        <f>J38+H38</f>
        <v>0.54204558508479639</v>
      </c>
      <c r="L38" s="5"/>
    </row>
  </sheetData>
  <mergeCells count="3">
    <mergeCell ref="A1:L1"/>
    <mergeCell ref="G37:H37"/>
    <mergeCell ref="A38:D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BUSTAMANTE PALOMINO</dc:creator>
  <cp:lastModifiedBy>apacherree</cp:lastModifiedBy>
  <dcterms:created xsi:type="dcterms:W3CDTF">2015-10-15T18:59:11Z</dcterms:created>
  <dcterms:modified xsi:type="dcterms:W3CDTF">2015-10-19T22:22:33Z</dcterms:modified>
</cp:coreProperties>
</file>